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0140" windowHeight="6600" tabRatio="664" activeTab="0"/>
  </bookViews>
  <sheets>
    <sheet name="Classement Moyenne" sheetId="1" r:id="rId1"/>
    <sheet name="Classement par points" sheetId="2" r:id="rId2"/>
    <sheet name="Classement ligne et série" sheetId="3" r:id="rId3"/>
    <sheet name="Classement ligue et tournoi" sheetId="4" r:id="rId4"/>
    <sheet name="Record BP" sheetId="5" r:id="rId5"/>
    <sheet name="Record Perso" sheetId="6" r:id="rId6"/>
    <sheet name="Score Equipe" sheetId="7" r:id="rId7"/>
    <sheet name="Mauvaise ligne et série" sheetId="8" r:id="rId8"/>
  </sheets>
  <definedNames>
    <definedName name="_xlnm.Print_Area" localSheetId="2">'Classement ligne et série'!#REF!</definedName>
    <definedName name="_xlnm.Print_Area" localSheetId="0">'Classement Moyenne'!$A$1:$J$58</definedName>
    <definedName name="_xlnm.Print_Area" localSheetId="1">'Classement par points'!#REF!</definedName>
    <definedName name="_xlnm.Print_Area" localSheetId="7">'Mauvaise ligne et série'!$A$1:$I$47</definedName>
    <definedName name="_xlnm.Print_Area" localSheetId="4">'Record BP'!$A$1:$K$32</definedName>
    <definedName name="_xlnm.Print_Area" localSheetId="6">'Score Equipe'!$A$1:$L$33</definedName>
  </definedNames>
  <calcPr fullCalcOnLoad="1"/>
</workbook>
</file>

<file path=xl/sharedStrings.xml><?xml version="1.0" encoding="utf-8"?>
<sst xmlns="http://schemas.openxmlformats.org/spreadsheetml/2006/main" count="502" uniqueCount="143">
  <si>
    <t>Clt</t>
  </si>
  <si>
    <t>Nom</t>
  </si>
  <si>
    <t>Total</t>
  </si>
  <si>
    <t>Moy.</t>
  </si>
  <si>
    <t>Ligne</t>
  </si>
  <si>
    <t>Moyenne</t>
  </si>
  <si>
    <t>Prog.</t>
  </si>
  <si>
    <t>Nbre</t>
  </si>
  <si>
    <t>%</t>
  </si>
  <si>
    <t>Hand/</t>
  </si>
  <si>
    <t>Quilles</t>
  </si>
  <si>
    <t>Lignes</t>
  </si>
  <si>
    <t xml:space="preserve"> Pascal LORAUX</t>
  </si>
  <si>
    <t xml:space="preserve"> Claudie LORAUX</t>
  </si>
  <si>
    <t xml:space="preserve"> Colette MICHELI</t>
  </si>
  <si>
    <t xml:space="preserve"> Bruno HERMES</t>
  </si>
  <si>
    <t xml:space="preserve"> Chantal DORDAIN</t>
  </si>
  <si>
    <t xml:space="preserve">  </t>
  </si>
  <si>
    <t>PROGRESSION</t>
  </si>
  <si>
    <t>RECORDS B.P.</t>
  </si>
  <si>
    <t xml:space="preserve"> (fermé le 8 novembre 1988)</t>
  </si>
  <si>
    <t>MESSAGE</t>
  </si>
  <si>
    <t xml:space="preserve">    SERIE</t>
  </si>
  <si>
    <t xml:space="preserve">    LIGNE</t>
  </si>
  <si>
    <t xml:space="preserve">    SPLIT</t>
  </si>
  <si>
    <t xml:space="preserve"> Bernard CHARBONNIER</t>
  </si>
  <si>
    <t xml:space="preserve"> Jean-Marc DORDAIN</t>
  </si>
  <si>
    <t>Pts</t>
  </si>
  <si>
    <t>Série</t>
  </si>
  <si>
    <t>Progr.</t>
  </si>
  <si>
    <t>A.S. B.P.R.N.P.</t>
  </si>
  <si>
    <t>Section Bowling</t>
  </si>
  <si>
    <t>Meilleure Série</t>
  </si>
  <si>
    <t>Meilleure Ligne</t>
  </si>
  <si>
    <t>Classement Ligues</t>
  </si>
  <si>
    <t>Classement Tournois</t>
  </si>
  <si>
    <t>RECORDS PERSONNELS OFFICIELS</t>
  </si>
  <si>
    <t>SERIE</t>
  </si>
  <si>
    <t>LIGNE</t>
  </si>
  <si>
    <t>DATE</t>
  </si>
  <si>
    <t>NOM</t>
  </si>
  <si>
    <t>SERIE de 4 LIGNES</t>
  </si>
  <si>
    <t>SERIE de 6 LIGNES</t>
  </si>
  <si>
    <t>M.A.J. le</t>
  </si>
  <si>
    <t>Date</t>
  </si>
  <si>
    <t>DORDAIN Jean-Marc</t>
  </si>
  <si>
    <t>HERMES Bruno</t>
  </si>
  <si>
    <t>LORAUX Pascal</t>
  </si>
  <si>
    <t>CHARBONNIER Bernard</t>
  </si>
  <si>
    <t>MICHELI Colette</t>
  </si>
  <si>
    <t>LORAUX Claudie</t>
  </si>
  <si>
    <t>DORDAIN Chantal</t>
  </si>
  <si>
    <t>RECORDS PAR EQUIPE</t>
  </si>
  <si>
    <t>Doublette Masculine</t>
  </si>
  <si>
    <t>Doublette Féminine</t>
  </si>
  <si>
    <t>----------------------------------------------------------------------------------------------------------</t>
  </si>
  <si>
    <t>Doublette Mixte</t>
  </si>
  <si>
    <t>Triplette Masculine</t>
  </si>
  <si>
    <t>Triplette féminine</t>
  </si>
  <si>
    <t>Triplette Mixte</t>
  </si>
  <si>
    <t>Quadrette</t>
  </si>
  <si>
    <t>Quintette</t>
  </si>
  <si>
    <t xml:space="preserve"> (le 08 decembre 2002)</t>
  </si>
  <si>
    <t>RECORDS MASCULINS</t>
  </si>
  <si>
    <t>RECORDS FEMININS</t>
  </si>
  <si>
    <t>Ligne Masculine</t>
  </si>
  <si>
    <t>François LELEU</t>
  </si>
  <si>
    <t>le</t>
  </si>
  <si>
    <t>Ligne Féminine</t>
  </si>
  <si>
    <t xml:space="preserve"> </t>
  </si>
  <si>
    <t>Série sur 3 lignes</t>
  </si>
  <si>
    <t>Série sur 4 lignes</t>
  </si>
  <si>
    <t>Série sur 6 lignes</t>
  </si>
  <si>
    <t>Claudie LORAUX</t>
  </si>
  <si>
    <t>Assunta RIOU (584)                  Christine DEWAILLY (526)</t>
  </si>
  <si>
    <t>Pascal CHARPENTIER (698)   Claudie LORAUX (473)</t>
  </si>
  <si>
    <t>Base du record, soit 160 de moyenne d'équipe</t>
  </si>
  <si>
    <t>Fabrice ESLAULT (633)      Antoine MICHELI (624)    François LELEU (616)</t>
  </si>
  <si>
    <t>François LELEU (672)             Jean-Marc DORDAIN(593)           Fabrice ESLAULT (591)            Antoine MICHELI (563)          Louis VIEILLEDENT (556)</t>
  </si>
  <si>
    <t>Fabrice ESLAULT</t>
  </si>
  <si>
    <t xml:space="preserve"> M. ESLAULT Fabrice : 748</t>
  </si>
  <si>
    <t xml:space="preserve"> M. LELEU François : 299</t>
  </si>
  <si>
    <t>Patricia TIRELLI</t>
  </si>
  <si>
    <t>Antoine MICHELI (709)     Daniel PETIT (648)</t>
  </si>
  <si>
    <t xml:space="preserve"> M. MICHELI Antoine : 7/10</t>
  </si>
  <si>
    <t xml:space="preserve">MEILLEURES SERIES INDIVIDUELLES </t>
  </si>
  <si>
    <t>----------------------------------------------------------------------------------------</t>
  </si>
  <si>
    <t>Calcul :</t>
  </si>
  <si>
    <t>Handicap pour un homme --&gt;</t>
  </si>
  <si>
    <t>Handicap pour une femme --&gt;</t>
  </si>
  <si>
    <t>Rappel du mode de calcul du handicap</t>
  </si>
  <si>
    <t>Moyenne :</t>
  </si>
  <si>
    <t>Exemple</t>
  </si>
  <si>
    <t>--------------------------------------------------------------------------------</t>
  </si>
  <si>
    <t>Chantal DORDAIN</t>
  </si>
  <si>
    <t xml:space="preserve"> David ASSOULINE</t>
  </si>
  <si>
    <t>ASSOULINE David</t>
  </si>
  <si>
    <t>Jean-Marc DORDAIN (639) Pascal LORAUX (627) Chantal DORDAIN (515)</t>
  </si>
  <si>
    <t>Daniel PETIT (617)                     Gérard SCHIESTE (603)            Serge THIEBAUT (592) Bernard CHARBONNIER (510)</t>
  </si>
  <si>
    <t xml:space="preserve"> (le 19 mai 2003)</t>
  </si>
  <si>
    <t xml:space="preserve"> Jean-Pierre MASSIF</t>
  </si>
  <si>
    <t xml:space="preserve"> Jean-Luc GUERIN</t>
  </si>
  <si>
    <t xml:space="preserve"> Dominique GUERIN</t>
  </si>
  <si>
    <t>GUERIN Jean-Luc</t>
  </si>
  <si>
    <t>MASSIF Jean-Pierre</t>
  </si>
  <si>
    <t>GUERIN Dominique</t>
  </si>
  <si>
    <t xml:space="preserve"> Antoine MICHELI</t>
  </si>
  <si>
    <t xml:space="preserve"> Sébastien CHARPENTIER</t>
  </si>
  <si>
    <t xml:space="preserve"> Stéphanie SCHNEIDER</t>
  </si>
  <si>
    <t xml:space="preserve"> Vincent MICHELI</t>
  </si>
  <si>
    <t>MICHELI Antoine</t>
  </si>
  <si>
    <t>SCHNEIDER Stéphanie</t>
  </si>
  <si>
    <t>MICHELI Vincent</t>
  </si>
  <si>
    <t>CHARPENTIER Sébastien</t>
  </si>
  <si>
    <t>Base : 220 - les 75% de la différence.</t>
  </si>
  <si>
    <t>Maxi : 70 pour les femmes et 60 pour les hommes.</t>
  </si>
  <si>
    <t>60 quilles par ligne (le maximum est atteint)</t>
  </si>
  <si>
    <t>220 (base) - 135 (partie entière de la moyenne) * 75% = 63,75</t>
  </si>
  <si>
    <t>63 quilles par ligne (partie entière du handicap)</t>
  </si>
  <si>
    <t xml:space="preserve"> Vincent DORDAIN</t>
  </si>
  <si>
    <t>DORDAIN Vincent</t>
  </si>
  <si>
    <t>06/07</t>
  </si>
  <si>
    <t>MEILLEURS SCORES DE LA SAISON 2007/2008</t>
  </si>
  <si>
    <t>DE 4 LIGNES - SAISON 2007/2008</t>
  </si>
  <si>
    <t>PLUS MAUVAIS SCORE PAR JOUEUR - Saison 2007/2008</t>
  </si>
  <si>
    <t>Jean-Marc DORDAIN (539)</t>
  </si>
  <si>
    <t>Claudie LORAUX (523)</t>
  </si>
  <si>
    <t>Chantal DORDAIN (515)</t>
  </si>
  <si>
    <t>Pascal LORAUX (546)</t>
  </si>
  <si>
    <t>Chantal DORDAIN (499)</t>
  </si>
  <si>
    <t xml:space="preserve"> --</t>
  </si>
  <si>
    <t/>
  </si>
  <si>
    <t>Sébastien CHARPENTIER (621)</t>
  </si>
  <si>
    <t>Stéphanie SCHNEIDER (513)</t>
  </si>
  <si>
    <t>Jean-Marc DORDAIN (593)</t>
  </si>
  <si>
    <t>Pascal LORAUX (590)</t>
  </si>
  <si>
    <t>Bruno HERMES (489)</t>
  </si>
  <si>
    <t>Prochain Tournoi BP. en septembre 2008</t>
  </si>
  <si>
    <t>Antoine MICHELI (572)</t>
  </si>
  <si>
    <t>Vincent MICHELI (608)</t>
  </si>
  <si>
    <t>Classement général définitif</t>
  </si>
  <si>
    <t>Saison 2007/2008</t>
  </si>
  <si>
    <t>Classement Meilleur Joueur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</si>
</sst>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 mmmm\ yyyy"/>
    <numFmt numFmtId="173" formatCode="\+#,##0.00;\-#,##0.00"/>
    <numFmt numFmtId="174" formatCode="0.0%"/>
    <numFmt numFmtId="175" formatCode="m/d/yyyy"/>
    <numFmt numFmtId="176" formatCode="d/m"/>
    <numFmt numFmtId="177" formatCode="mmm\-mmm"/>
    <numFmt numFmtId="178" formatCode="dd\ mmmm\ yy"/>
    <numFmt numFmtId="179" formatCode="d\ mmmm\ yyyy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#,##0_ ;\-#,##0\ "/>
    <numFmt numFmtId="185" formatCode="#,##0\ &quot;F&quot;"/>
    <numFmt numFmtId="186" formatCode="#,##0.00\ &quot;F&quot;"/>
    <numFmt numFmtId="187" formatCode="dddd\ dd/mm/yy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.0"/>
    <numFmt numFmtId="198" formatCode="0.000"/>
    <numFmt numFmtId="199" formatCode="0.0000"/>
    <numFmt numFmtId="200" formatCode="[$-40C]dddd\ d\ mmmm\ yyyy"/>
    <numFmt numFmtId="201" formatCode="dd/mm/yy;@"/>
  </numFmts>
  <fonts count="32">
    <font>
      <sz val="10"/>
      <name val="Times New Roman"/>
      <family val="1"/>
    </font>
    <font>
      <sz val="10"/>
      <name val="Arial"/>
      <family val="0"/>
    </font>
    <font>
      <sz val="12"/>
      <name val="Times New Roman"/>
      <family val="0"/>
    </font>
    <font>
      <b/>
      <i/>
      <sz val="12"/>
      <name val="Times New Roman"/>
      <family val="0"/>
    </font>
    <font>
      <b/>
      <i/>
      <u val="single"/>
      <sz val="12"/>
      <name val="Times New Roman"/>
      <family val="0"/>
    </font>
    <font>
      <b/>
      <i/>
      <u val="single"/>
      <sz val="10"/>
      <name val="Times New Roman"/>
      <family val="0"/>
    </font>
    <font>
      <b/>
      <sz val="12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0"/>
    </font>
    <font>
      <i/>
      <u val="single"/>
      <sz val="12"/>
      <name val="Times New Roman"/>
      <family val="1"/>
    </font>
    <font>
      <b/>
      <i/>
      <u val="single"/>
      <sz val="14"/>
      <name val="Times New Roman"/>
      <family val="1"/>
    </font>
    <font>
      <i/>
      <sz val="12"/>
      <name val="Times New Roman"/>
      <family val="0"/>
    </font>
    <font>
      <b/>
      <i/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i/>
      <sz val="18"/>
      <name val="Times New Roman"/>
      <family val="0"/>
    </font>
    <font>
      <sz val="18"/>
      <name val="Times New Roman"/>
      <family val="0"/>
    </font>
    <font>
      <sz val="14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MS Sans Serif"/>
      <family val="0"/>
    </font>
    <font>
      <i/>
      <sz val="18"/>
      <color indexed="8"/>
      <name val="Times New Roman"/>
      <family val="0"/>
    </font>
    <font>
      <i/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0"/>
    </font>
    <font>
      <b/>
      <i/>
      <sz val="11"/>
      <name val="Times New Roman"/>
      <family val="0"/>
    </font>
    <font>
      <b/>
      <i/>
      <u val="single"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9" fillId="0" borderId="0">
      <alignment/>
      <protection/>
    </xf>
    <xf numFmtId="9" fontId="1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4" fontId="3" fillId="2" borderId="8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/>
    </xf>
    <xf numFmtId="173" fontId="3" fillId="2" borderId="8" xfId="0" applyNumberFormat="1" applyFont="1" applyFill="1" applyBorder="1" applyAlignment="1">
      <alignment/>
    </xf>
    <xf numFmtId="174" fontId="3" fillId="2" borderId="11" xfId="0" applyNumberFormat="1" applyFont="1" applyFill="1" applyBorder="1" applyAlignment="1">
      <alignment/>
    </xf>
    <xf numFmtId="174" fontId="2" fillId="2" borderId="1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1" fontId="2" fillId="0" borderId="8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/>
    </xf>
    <xf numFmtId="173" fontId="2" fillId="0" borderId="8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74" fontId="0" fillId="0" borderId="17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2" fillId="0" borderId="8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" fontId="2" fillId="0" borderId="16" xfId="0" applyNumberFormat="1" applyFont="1" applyFill="1" applyBorder="1" applyAlignment="1">
      <alignment/>
    </xf>
    <xf numFmtId="1" fontId="2" fillId="0" borderId="18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6" fillId="3" borderId="2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0" fontId="6" fillId="3" borderId="5" xfId="0" applyFont="1" applyFill="1" applyBorder="1" applyAlignment="1" quotePrefix="1">
      <alignment horizontal="center"/>
    </xf>
    <xf numFmtId="0" fontId="3" fillId="4" borderId="23" xfId="0" applyFont="1" applyFill="1" applyBorder="1" applyAlignment="1">
      <alignment horizontal="centerContinuous"/>
    </xf>
    <xf numFmtId="0" fontId="3" fillId="4" borderId="24" xfId="0" applyFont="1" applyFill="1" applyBorder="1" applyAlignment="1">
      <alignment horizontal="centerContinuous"/>
    </xf>
    <xf numFmtId="0" fontId="2" fillId="4" borderId="25" xfId="0" applyFont="1" applyFill="1" applyBorder="1" applyAlignment="1">
      <alignment horizontal="centerContinuous"/>
    </xf>
    <xf numFmtId="172" fontId="3" fillId="4" borderId="9" xfId="0" applyNumberFormat="1" applyFont="1" applyFill="1" applyBorder="1" applyAlignment="1">
      <alignment horizontal="centerContinuous"/>
    </xf>
    <xf numFmtId="172" fontId="3" fillId="4" borderId="20" xfId="0" applyNumberFormat="1" applyFont="1" applyFill="1" applyBorder="1" applyAlignment="1">
      <alignment horizontal="centerContinuous"/>
    </xf>
    <xf numFmtId="0" fontId="2" fillId="4" borderId="26" xfId="0" applyFont="1" applyFill="1" applyBorder="1" applyAlignment="1">
      <alignment/>
    </xf>
    <xf numFmtId="173" fontId="2" fillId="0" borderId="13" xfId="0" applyNumberFormat="1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4" xfId="0" applyFont="1" applyFill="1" applyBorder="1" applyAlignment="1">
      <alignment/>
    </xf>
    <xf numFmtId="0" fontId="3" fillId="3" borderId="0" xfId="0" applyFont="1" applyFill="1" applyBorder="1" applyAlignment="1">
      <alignment horizontal="centerContinuous"/>
    </xf>
    <xf numFmtId="172" fontId="3" fillId="3" borderId="0" xfId="0" applyNumberFormat="1" applyFont="1" applyFill="1" applyBorder="1" applyAlignment="1">
      <alignment horizontal="centerContinuous"/>
    </xf>
    <xf numFmtId="0" fontId="6" fillId="3" borderId="0" xfId="0" applyFont="1" applyFill="1" applyAlignment="1">
      <alignment horizontal="center"/>
    </xf>
    <xf numFmtId="172" fontId="6" fillId="3" borderId="0" xfId="0" applyNumberFormat="1" applyFont="1" applyFill="1" applyAlignment="1">
      <alignment horizontal="center"/>
    </xf>
    <xf numFmtId="0" fontId="3" fillId="4" borderId="10" xfId="0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/>
    </xf>
    <xf numFmtId="4" fontId="3" fillId="4" borderId="8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/>
    </xf>
    <xf numFmtId="0" fontId="3" fillId="4" borderId="8" xfId="0" applyFont="1" applyFill="1" applyBorder="1" applyAlignment="1">
      <alignment/>
    </xf>
    <xf numFmtId="1" fontId="3" fillId="4" borderId="12" xfId="0" applyNumberFormat="1" applyFont="1" applyFill="1" applyBorder="1" applyAlignment="1">
      <alignment/>
    </xf>
    <xf numFmtId="0" fontId="15" fillId="3" borderId="27" xfId="0" applyFont="1" applyFill="1" applyBorder="1" applyAlignment="1">
      <alignment horizontal="centerContinuous"/>
    </xf>
    <xf numFmtId="0" fontId="15" fillId="3" borderId="28" xfId="0" applyFont="1" applyFill="1" applyBorder="1" applyAlignment="1">
      <alignment horizontal="centerContinuous"/>
    </xf>
    <xf numFmtId="0" fontId="16" fillId="3" borderId="28" xfId="0" applyFont="1" applyFill="1" applyBorder="1" applyAlignment="1">
      <alignment horizontal="centerContinuous"/>
    </xf>
    <xf numFmtId="0" fontId="16" fillId="3" borderId="29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6" fillId="3" borderId="30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172" fontId="2" fillId="0" borderId="8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172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19" fillId="0" borderId="0" xfId="21">
      <alignment/>
      <protection/>
    </xf>
    <xf numFmtId="0" fontId="21" fillId="0" borderId="0" xfId="21" applyFont="1" applyFill="1" applyAlignment="1">
      <alignment horizontal="left"/>
      <protection/>
    </xf>
    <xf numFmtId="0" fontId="19" fillId="0" borderId="0" xfId="21" applyAlignment="1">
      <alignment horizontal="center"/>
      <protection/>
    </xf>
    <xf numFmtId="0" fontId="19" fillId="0" borderId="0" xfId="21" applyFill="1" applyAlignment="1">
      <alignment horizontal="left"/>
      <protection/>
    </xf>
    <xf numFmtId="0" fontId="22" fillId="5" borderId="23" xfId="21" applyFont="1" applyFill="1" applyBorder="1" applyAlignment="1">
      <alignment horizontal="center" vertical="center"/>
      <protection/>
    </xf>
    <xf numFmtId="0" fontId="22" fillId="5" borderId="21" xfId="21" applyFont="1" applyFill="1" applyBorder="1" applyAlignment="1">
      <alignment horizontal="center" vertical="center"/>
      <protection/>
    </xf>
    <xf numFmtId="0" fontId="22" fillId="5" borderId="25" xfId="21" applyFont="1" applyFill="1" applyBorder="1" applyAlignment="1">
      <alignment horizontal="center" vertical="center"/>
      <protection/>
    </xf>
    <xf numFmtId="0" fontId="18" fillId="0" borderId="21" xfId="21" applyFont="1" applyFill="1" applyBorder="1" applyAlignment="1">
      <alignment horizontal="center" vertical="center"/>
      <protection/>
    </xf>
    <xf numFmtId="2" fontId="18" fillId="0" borderId="21" xfId="21" applyNumberFormat="1" applyFont="1" applyFill="1" applyBorder="1" applyAlignment="1">
      <alignment vertical="center"/>
      <protection/>
    </xf>
    <xf numFmtId="0" fontId="18" fillId="0" borderId="21" xfId="21" applyNumberFormat="1" applyFont="1" applyFill="1" applyBorder="1" applyAlignment="1">
      <alignment horizontal="center" vertical="center"/>
      <protection/>
    </xf>
    <xf numFmtId="14" fontId="18" fillId="0" borderId="21" xfId="21" applyNumberFormat="1" applyFont="1" applyFill="1" applyBorder="1" applyAlignment="1">
      <alignment horizontal="center" vertical="center"/>
      <protection/>
    </xf>
    <xf numFmtId="0" fontId="19" fillId="0" borderId="0" xfId="21" applyAlignment="1">
      <alignment vertical="center"/>
      <protection/>
    </xf>
    <xf numFmtId="0" fontId="23" fillId="0" borderId="0" xfId="21" applyFont="1" applyAlignment="1">
      <alignment horizontal="center"/>
      <protection/>
    </xf>
    <xf numFmtId="0" fontId="18" fillId="0" borderId="31" xfId="21" applyFont="1" applyFill="1" applyBorder="1" applyAlignment="1">
      <alignment horizontal="center" vertical="center"/>
      <protection/>
    </xf>
    <xf numFmtId="2" fontId="18" fillId="0" borderId="31" xfId="21" applyNumberFormat="1" applyFont="1" applyFill="1" applyBorder="1" applyAlignment="1">
      <alignment vertical="center"/>
      <protection/>
    </xf>
    <xf numFmtId="0" fontId="18" fillId="0" borderId="31" xfId="21" applyNumberFormat="1" applyFont="1" applyFill="1" applyBorder="1" applyAlignment="1">
      <alignment horizontal="center" vertical="center"/>
      <protection/>
    </xf>
    <xf numFmtId="14" fontId="18" fillId="0" borderId="31" xfId="21" applyNumberFormat="1" applyFont="1" applyFill="1" applyBorder="1" applyAlignment="1">
      <alignment horizontal="center" vertical="center"/>
      <protection/>
    </xf>
    <xf numFmtId="1" fontId="18" fillId="0" borderId="31" xfId="21" applyNumberFormat="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center"/>
      <protection/>
    </xf>
    <xf numFmtId="2" fontId="18" fillId="0" borderId="0" xfId="21" applyNumberFormat="1" applyFont="1" applyFill="1" applyBorder="1" applyAlignment="1">
      <alignment/>
      <protection/>
    </xf>
    <xf numFmtId="0" fontId="18" fillId="0" borderId="0" xfId="21" applyNumberFormat="1" applyFont="1" applyFill="1" applyBorder="1" applyAlignment="1">
      <alignment horizontal="center"/>
      <protection/>
    </xf>
    <xf numFmtId="14" fontId="18" fillId="0" borderId="0" xfId="21" applyNumberFormat="1" applyFont="1" applyFill="1" applyBorder="1" applyAlignment="1">
      <alignment horizontal="center"/>
      <protection/>
    </xf>
    <xf numFmtId="0" fontId="18" fillId="0" borderId="0" xfId="21" applyFont="1" applyFill="1" applyAlignment="1">
      <alignment horizontal="center"/>
      <protection/>
    </xf>
    <xf numFmtId="0" fontId="24" fillId="0" borderId="0" xfId="0" applyFont="1" applyAlignment="1">
      <alignment horizontal="centerContinuous"/>
    </xf>
    <xf numFmtId="0" fontId="8" fillId="3" borderId="27" xfId="0" applyFont="1" applyFill="1" applyBorder="1" applyAlignment="1">
      <alignment horizontal="centerContinuous"/>
    </xf>
    <xf numFmtId="3" fontId="8" fillId="3" borderId="28" xfId="0" applyNumberFormat="1" applyFont="1" applyFill="1" applyBorder="1" applyAlignment="1">
      <alignment horizontal="centerContinuous"/>
    </xf>
    <xf numFmtId="0" fontId="8" fillId="3" borderId="28" xfId="0" applyFont="1" applyFill="1" applyBorder="1" applyAlignment="1">
      <alignment horizontal="centerContinuous"/>
    </xf>
    <xf numFmtId="0" fontId="0" fillId="3" borderId="28" xfId="0" applyFill="1" applyBorder="1" applyAlignment="1">
      <alignment horizontal="centerContinuous"/>
    </xf>
    <xf numFmtId="3" fontId="0" fillId="3" borderId="28" xfId="0" applyNumberFormat="1" applyFill="1" applyBorder="1" applyAlignment="1">
      <alignment horizontal="centerContinuous"/>
    </xf>
    <xf numFmtId="0" fontId="0" fillId="3" borderId="29" xfId="0" applyFill="1" applyBorder="1" applyAlignment="1">
      <alignment horizontal="centerContinuous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5" fillId="0" borderId="11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0" fillId="0" borderId="32" xfId="0" applyNumberFormat="1" applyBorder="1" applyAlignment="1">
      <alignment vertical="top"/>
    </xf>
    <xf numFmtId="0" fontId="0" fillId="0" borderId="0" xfId="0" applyAlignment="1">
      <alignment/>
    </xf>
    <xf numFmtId="14" fontId="8" fillId="0" borderId="11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14" fontId="8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26" fillId="0" borderId="11" xfId="0" applyFont="1" applyBorder="1" applyAlignment="1" quotePrefix="1">
      <alignment/>
    </xf>
    <xf numFmtId="0" fontId="26" fillId="0" borderId="0" xfId="0" applyFont="1" applyBorder="1" applyAlignment="1">
      <alignment/>
    </xf>
    <xf numFmtId="0" fontId="26" fillId="0" borderId="32" xfId="0" applyFont="1" applyBorder="1" applyAlignment="1">
      <alignment horizontal="right"/>
    </xf>
    <xf numFmtId="0" fontId="26" fillId="0" borderId="0" xfId="0" applyFont="1" applyBorder="1" applyAlignment="1" quotePrefix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 quotePrefix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 quotePrefix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 quotePrefix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22" fillId="5" borderId="27" xfId="0" applyFont="1" applyFill="1" applyBorder="1" applyAlignment="1">
      <alignment horizontal="center" vertical="center"/>
    </xf>
    <xf numFmtId="0" fontId="22" fillId="5" borderId="29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vertical="center"/>
    </xf>
    <xf numFmtId="179" fontId="18" fillId="0" borderId="21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vertical="center"/>
    </xf>
    <xf numFmtId="179" fontId="18" fillId="0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vertical="center"/>
    </xf>
    <xf numFmtId="2" fontId="18" fillId="0" borderId="8" xfId="0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2" fillId="6" borderId="8" xfId="0" applyNumberFormat="1" applyFont="1" applyFill="1" applyBorder="1" applyAlignment="1">
      <alignment/>
    </xf>
    <xf numFmtId="173" fontId="2" fillId="6" borderId="8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 horizontal="center"/>
    </xf>
    <xf numFmtId="173" fontId="7" fillId="0" borderId="8" xfId="0" applyNumberFormat="1" applyFont="1" applyFill="1" applyBorder="1" applyAlignment="1">
      <alignment/>
    </xf>
    <xf numFmtId="0" fontId="3" fillId="4" borderId="21" xfId="0" applyFont="1" applyFill="1" applyBorder="1" applyAlignment="1">
      <alignment horizontal="center"/>
    </xf>
    <xf numFmtId="0" fontId="3" fillId="4" borderId="24" xfId="0" applyFont="1" applyFill="1" applyBorder="1" applyAlignment="1">
      <alignment/>
    </xf>
    <xf numFmtId="2" fontId="3" fillId="4" borderId="21" xfId="0" applyNumberFormat="1" applyFont="1" applyFill="1" applyBorder="1" applyAlignment="1">
      <alignment/>
    </xf>
    <xf numFmtId="2" fontId="2" fillId="0" borderId="8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3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2" borderId="8" xfId="0" applyNumberFormat="1" applyFont="1" applyFill="1" applyBorder="1" applyAlignment="1">
      <alignment/>
    </xf>
    <xf numFmtId="2" fontId="2" fillId="2" borderId="20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1" fontId="2" fillId="6" borderId="12" xfId="0" applyNumberFormat="1" applyFont="1" applyFill="1" applyBorder="1" applyAlignment="1">
      <alignment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/>
    </xf>
    <xf numFmtId="173" fontId="2" fillId="2" borderId="8" xfId="0" applyNumberFormat="1" applyFont="1" applyFill="1" applyBorder="1" applyAlignment="1">
      <alignment/>
    </xf>
    <xf numFmtId="173" fontId="2" fillId="2" borderId="8" xfId="0" applyNumberFormat="1" applyFont="1" applyFill="1" applyBorder="1" applyAlignment="1">
      <alignment/>
    </xf>
    <xf numFmtId="2" fontId="2" fillId="6" borderId="8" xfId="0" applyNumberFormat="1" applyFont="1" applyFill="1" applyBorder="1" applyAlignment="1">
      <alignment/>
    </xf>
    <xf numFmtId="0" fontId="6" fillId="3" borderId="30" xfId="0" applyFont="1" applyFill="1" applyBorder="1" applyAlignment="1">
      <alignment horizontal="center"/>
    </xf>
    <xf numFmtId="0" fontId="9" fillId="0" borderId="24" xfId="0" applyFont="1" applyBorder="1" applyAlignment="1">
      <alignment horizontal="centerContinuous"/>
    </xf>
    <xf numFmtId="0" fontId="2" fillId="0" borderId="24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10" fillId="2" borderId="11" xfId="0" applyFont="1" applyFill="1" applyBorder="1" applyAlignment="1">
      <alignment horizontal="centerContinuous"/>
    </xf>
    <xf numFmtId="0" fontId="2" fillId="0" borderId="32" xfId="0" applyFont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3" fontId="4" fillId="0" borderId="0" xfId="0" applyNumberFormat="1" applyFont="1" applyAlignment="1">
      <alignment/>
    </xf>
    <xf numFmtId="14" fontId="24" fillId="0" borderId="0" xfId="0" applyNumberFormat="1" applyFont="1" applyAlignment="1">
      <alignment horizontal="centerContinuous"/>
    </xf>
    <xf numFmtId="14" fontId="8" fillId="3" borderId="29" xfId="0" applyNumberFormat="1" applyFont="1" applyFill="1" applyBorder="1" applyAlignment="1">
      <alignment horizontal="center"/>
    </xf>
    <xf numFmtId="14" fontId="8" fillId="3" borderId="29" xfId="0" applyNumberFormat="1" applyFont="1" applyFill="1" applyBorder="1" applyAlignment="1">
      <alignment horizontal="centerContinuous"/>
    </xf>
    <xf numFmtId="14" fontId="0" fillId="0" borderId="25" xfId="0" applyNumberFormat="1" applyBorder="1" applyAlignment="1">
      <alignment horizontal="center"/>
    </xf>
    <xf numFmtId="14" fontId="0" fillId="0" borderId="2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32" xfId="0" applyNumberFormat="1" applyBorder="1" applyAlignment="1">
      <alignment horizontal="center"/>
    </xf>
    <xf numFmtId="0" fontId="0" fillId="0" borderId="9" xfId="0" applyBorder="1" applyAlignment="1">
      <alignment/>
    </xf>
    <xf numFmtId="3" fontId="0" fillId="0" borderId="20" xfId="0" applyNumberFormat="1" applyBorder="1" applyAlignment="1">
      <alignment/>
    </xf>
    <xf numFmtId="14" fontId="0" fillId="0" borderId="26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8" fillId="3" borderId="28" xfId="0" applyNumberFormat="1" applyFont="1" applyFill="1" applyBorder="1" applyAlignment="1">
      <alignment horizontal="centerContinuous"/>
    </xf>
    <xf numFmtId="14" fontId="0" fillId="3" borderId="29" xfId="0" applyNumberFormat="1" applyFill="1" applyBorder="1" applyAlignment="1">
      <alignment horizontal="centerContinuous"/>
    </xf>
    <xf numFmtId="0" fontId="0" fillId="0" borderId="0" xfId="0" applyNumberFormat="1" applyBorder="1" applyAlignment="1">
      <alignment vertical="top" wrapText="1"/>
    </xf>
    <xf numFmtId="14" fontId="0" fillId="0" borderId="32" xfId="0" applyNumberFormat="1" applyBorder="1" applyAlignment="1">
      <alignment horizontal="center" vertical="top"/>
    </xf>
    <xf numFmtId="0" fontId="0" fillId="0" borderId="0" xfId="0" applyBorder="1" applyAlignment="1">
      <alignment vertical="top" wrapText="1"/>
    </xf>
    <xf numFmtId="2" fontId="0" fillId="0" borderId="0" xfId="0" applyNumberFormat="1" applyAlignment="1">
      <alignment/>
    </xf>
    <xf numFmtId="0" fontId="18" fillId="0" borderId="34" xfId="21" applyFont="1" applyFill="1" applyBorder="1" applyAlignment="1">
      <alignment horizontal="center" vertical="center"/>
      <protection/>
    </xf>
    <xf numFmtId="2" fontId="18" fillId="0" borderId="34" xfId="21" applyNumberFormat="1" applyFont="1" applyFill="1" applyBorder="1" applyAlignment="1">
      <alignment vertical="center"/>
      <protection/>
    </xf>
    <xf numFmtId="0" fontId="18" fillId="0" borderId="34" xfId="21" applyNumberFormat="1" applyFont="1" applyFill="1" applyBorder="1" applyAlignment="1">
      <alignment horizontal="center" vertical="center"/>
      <protection/>
    </xf>
    <xf numFmtId="14" fontId="18" fillId="0" borderId="34" xfId="21" applyNumberFormat="1" applyFont="1" applyFill="1" applyBorder="1" applyAlignment="1">
      <alignment horizontal="center" vertical="center"/>
      <protection/>
    </xf>
    <xf numFmtId="0" fontId="18" fillId="0" borderId="35" xfId="21" applyFont="1" applyFill="1" applyBorder="1" applyAlignment="1">
      <alignment horizontal="center" vertical="center"/>
      <protection/>
    </xf>
    <xf numFmtId="2" fontId="18" fillId="0" borderId="35" xfId="21" applyNumberFormat="1" applyFont="1" applyFill="1" applyBorder="1" applyAlignment="1">
      <alignment vertical="center"/>
      <protection/>
    </xf>
    <xf numFmtId="0" fontId="18" fillId="0" borderId="35" xfId="21" applyNumberFormat="1" applyFont="1" applyFill="1" applyBorder="1" applyAlignment="1">
      <alignment horizontal="center" vertical="center"/>
      <protection/>
    </xf>
    <xf numFmtId="14" fontId="18" fillId="0" borderId="35" xfId="21" applyNumberFormat="1" applyFont="1" applyFill="1" applyBorder="1" applyAlignment="1">
      <alignment horizontal="center" vertical="center"/>
      <protection/>
    </xf>
    <xf numFmtId="0" fontId="18" fillId="0" borderId="5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vertical="center"/>
    </xf>
    <xf numFmtId="179" fontId="18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3" fontId="3" fillId="4" borderId="8" xfId="0" applyNumberFormat="1" applyFont="1" applyFill="1" applyBorder="1" applyAlignment="1">
      <alignment/>
    </xf>
    <xf numFmtId="9" fontId="3" fillId="4" borderId="8" xfId="0" applyNumberFormat="1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0" fillId="0" borderId="32" xfId="0" applyNumberFormat="1" applyBorder="1" applyAlignment="1">
      <alignment horizontal="left" vertical="top" wrapText="1"/>
    </xf>
    <xf numFmtId="0" fontId="0" fillId="0" borderId="32" xfId="0" applyNumberFormat="1" applyFont="1" applyBorder="1" applyAlignment="1">
      <alignment horizontal="left" vertical="top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top"/>
    </xf>
    <xf numFmtId="0" fontId="0" fillId="0" borderId="32" xfId="0" applyNumberFormat="1" applyFont="1" applyBorder="1" applyAlignment="1">
      <alignment horizontal="left" vertical="top"/>
    </xf>
    <xf numFmtId="0" fontId="0" fillId="0" borderId="32" xfId="0" applyNumberFormat="1" applyBorder="1" applyAlignment="1">
      <alignment horizontal="left" vertical="top"/>
    </xf>
    <xf numFmtId="14" fontId="8" fillId="0" borderId="11" xfId="0" applyNumberFormat="1" applyFont="1" applyBorder="1" applyAlignment="1">
      <alignment horizontal="center"/>
    </xf>
    <xf numFmtId="201" fontId="18" fillId="0" borderId="8" xfId="0" applyNumberFormat="1" applyFont="1" applyFill="1" applyBorder="1" applyAlignment="1">
      <alignment horizontal="center" vertical="center"/>
    </xf>
    <xf numFmtId="201" fontId="18" fillId="0" borderId="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27" fillId="0" borderId="0" xfId="0" applyFont="1" applyAlignment="1">
      <alignment horizontal="centerContinuous"/>
    </xf>
    <xf numFmtId="0" fontId="28" fillId="0" borderId="11" xfId="0" applyFont="1" applyBorder="1" applyAlignment="1">
      <alignment horizontal="centerContinuous"/>
    </xf>
    <xf numFmtId="0" fontId="26" fillId="0" borderId="11" xfId="0" applyFont="1" applyBorder="1" applyAlignment="1">
      <alignment horizontal="centerContinuous"/>
    </xf>
    <xf numFmtId="0" fontId="5" fillId="2" borderId="23" xfId="0" applyFont="1" applyFill="1" applyBorder="1" applyAlignment="1">
      <alignment horizontal="centerContinuous"/>
    </xf>
    <xf numFmtId="0" fontId="29" fillId="0" borderId="24" xfId="0" applyFont="1" applyBorder="1" applyAlignment="1">
      <alignment horizontal="centerContinuous"/>
    </xf>
    <xf numFmtId="0" fontId="26" fillId="0" borderId="24" xfId="0" applyFont="1" applyBorder="1" applyAlignment="1">
      <alignment horizontal="centerContinuous"/>
    </xf>
    <xf numFmtId="0" fontId="0" fillId="0" borderId="24" xfId="0" applyFont="1" applyBorder="1" applyAlignment="1">
      <alignment horizontal="centerContinuous"/>
    </xf>
    <xf numFmtId="0" fontId="26" fillId="0" borderId="9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36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174" fontId="7" fillId="0" borderId="37" xfId="0" applyNumberFormat="1" applyFont="1" applyFill="1" applyBorder="1" applyAlignment="1">
      <alignment/>
    </xf>
    <xf numFmtId="174" fontId="3" fillId="4" borderId="8" xfId="0" applyNumberFormat="1" applyFont="1" applyFill="1" applyBorder="1" applyAlignment="1">
      <alignment/>
    </xf>
    <xf numFmtId="0" fontId="30" fillId="4" borderId="0" xfId="0" applyFont="1" applyFill="1" applyBorder="1" applyAlignment="1">
      <alignment horizontal="centerContinuous"/>
    </xf>
    <xf numFmtId="172" fontId="30" fillId="4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/>
    </xf>
    <xf numFmtId="3" fontId="7" fillId="0" borderId="13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Continuous"/>
    </xf>
    <xf numFmtId="0" fontId="2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1" fontId="2" fillId="0" borderId="39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5" borderId="27" xfId="21" applyFont="1" applyFill="1" applyBorder="1" applyAlignment="1">
      <alignment horizontal="center"/>
      <protection/>
    </xf>
    <xf numFmtId="0" fontId="20" fillId="5" borderId="28" xfId="21" applyFont="1" applyFill="1" applyBorder="1" applyAlignment="1">
      <alignment horizontal="center"/>
      <protection/>
    </xf>
    <xf numFmtId="0" fontId="20" fillId="5" borderId="29" xfId="21" applyFont="1" applyFill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lus mauvaise ligne et serie par joueu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76200</xdr:rowOff>
    </xdr:from>
    <xdr:to>
      <xdr:col>8</xdr:col>
      <xdr:colOff>304800</xdr:colOff>
      <xdr:row>3</xdr:row>
      <xdr:rowOff>171450</xdr:rowOff>
    </xdr:to>
    <xdr:sp>
      <xdr:nvSpPr>
        <xdr:cNvPr id="1" name="Oval 45"/>
        <xdr:cNvSpPr>
          <a:spLocks/>
        </xdr:cNvSpPr>
      </xdr:nvSpPr>
      <xdr:spPr>
        <a:xfrm>
          <a:off x="4105275" y="76200"/>
          <a:ext cx="1695450" cy="6953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Rectangle 47"/>
        <xdr:cNvSpPr>
          <a:spLocks/>
        </xdr:cNvSpPr>
      </xdr:nvSpPr>
      <xdr:spPr>
        <a:xfrm>
          <a:off x="304800" y="200025"/>
          <a:ext cx="190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5</xdr:col>
      <xdr:colOff>371475</xdr:colOff>
      <xdr:row>1</xdr:row>
      <xdr:rowOff>9525</xdr:rowOff>
    </xdr:from>
    <xdr:to>
      <xdr:col>8</xdr:col>
      <xdr:colOff>66675</xdr:colOff>
      <xdr:row>3</xdr:row>
      <xdr:rowOff>19050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20955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4105275" y="0"/>
          <a:ext cx="177165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4800" y="0"/>
          <a:ext cx="1905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47625</xdr:rowOff>
    </xdr:from>
    <xdr:to>
      <xdr:col>7</xdr:col>
      <xdr:colOff>0</xdr:colOff>
      <xdr:row>3</xdr:row>
      <xdr:rowOff>152400</xdr:rowOff>
    </xdr:to>
    <xdr:sp>
      <xdr:nvSpPr>
        <xdr:cNvPr id="3" name="Oval 4"/>
        <xdr:cNvSpPr>
          <a:spLocks/>
        </xdr:cNvSpPr>
      </xdr:nvSpPr>
      <xdr:spPr>
        <a:xfrm>
          <a:off x="3590925" y="47625"/>
          <a:ext cx="1562100" cy="7048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4" name="Rectangle 6"/>
        <xdr:cNvSpPr>
          <a:spLocks/>
        </xdr:cNvSpPr>
      </xdr:nvSpPr>
      <xdr:spPr>
        <a:xfrm>
          <a:off x="304800" y="200025"/>
          <a:ext cx="19050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4</xdr:col>
      <xdr:colOff>295275</xdr:colOff>
      <xdr:row>1</xdr:row>
      <xdr:rowOff>0</xdr:rowOff>
    </xdr:from>
    <xdr:to>
      <xdr:col>6</xdr:col>
      <xdr:colOff>457200</xdr:colOff>
      <xdr:row>3</xdr:row>
      <xdr:rowOff>9525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20002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371850" y="0"/>
          <a:ext cx="300990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0"/>
          <a:ext cx="1914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752850" y="0"/>
          <a:ext cx="144780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7175" y="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66675</xdr:colOff>
      <xdr:row>0</xdr:row>
      <xdr:rowOff>114300</xdr:rowOff>
    </xdr:from>
    <xdr:to>
      <xdr:col>6</xdr:col>
      <xdr:colOff>285750</xdr:colOff>
      <xdr:row>4</xdr:row>
      <xdr:rowOff>9525</xdr:rowOff>
    </xdr:to>
    <xdr:sp>
      <xdr:nvSpPr>
        <xdr:cNvPr id="3" name="Oval 3"/>
        <xdr:cNvSpPr>
          <a:spLocks/>
        </xdr:cNvSpPr>
      </xdr:nvSpPr>
      <xdr:spPr>
        <a:xfrm>
          <a:off x="2686050" y="114300"/>
          <a:ext cx="1619250" cy="6953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57175" y="600075"/>
          <a:ext cx="16859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5915025" y="600075"/>
          <a:ext cx="16859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915025" y="600075"/>
          <a:ext cx="16859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1</xdr:row>
      <xdr:rowOff>57150</xdr:rowOff>
    </xdr:from>
    <xdr:to>
      <xdr:col>6</xdr:col>
      <xdr:colOff>104775</xdr:colOff>
      <xdr:row>3</xdr:row>
      <xdr:rowOff>66675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57175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191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76650" y="457200"/>
          <a:ext cx="12096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457200"/>
          <a:ext cx="12096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9525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5543550"/>
          <a:ext cx="29337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6</xdr:col>
      <xdr:colOff>9525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676650" y="5543550"/>
          <a:ext cx="29337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27</xdr:row>
      <xdr:rowOff>104775</xdr:rowOff>
    </xdr:from>
    <xdr:to>
      <xdr:col>4</xdr:col>
      <xdr:colOff>171450</xdr:colOff>
      <xdr:row>27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505075" y="58388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104775</xdr:rowOff>
    </xdr:from>
    <xdr:to>
      <xdr:col>6</xdr:col>
      <xdr:colOff>381000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143250" y="9620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58"/>
  <sheetViews>
    <sheetView showGridLines="0" showZeros="0" tabSelected="1" workbookViewId="0" topLeftCell="A1">
      <selection activeCell="A1" sqref="A1"/>
    </sheetView>
  </sheetViews>
  <sheetFormatPr defaultColWidth="12" defaultRowHeight="12.75"/>
  <cols>
    <col min="1" max="1" width="5.33203125" style="2" customWidth="1"/>
    <col min="2" max="2" width="33.33203125" style="1" customWidth="1"/>
    <col min="3" max="3" width="12.33203125" style="1" customWidth="1"/>
    <col min="4" max="4" width="10.33203125" style="1" customWidth="1"/>
    <col min="5" max="5" width="8.33203125" style="1" customWidth="1"/>
    <col min="6" max="6" width="10" style="1" customWidth="1"/>
    <col min="7" max="7" width="9.16015625" style="1" customWidth="1"/>
    <col min="8" max="8" width="7.33203125" style="1" customWidth="1"/>
    <col min="9" max="9" width="9" style="1" customWidth="1"/>
    <col min="10" max="10" width="7.5" style="1" customWidth="1"/>
    <col min="11" max="12" width="2.66015625" style="1" customWidth="1"/>
    <col min="13" max="13" width="2" style="1" customWidth="1"/>
    <col min="14" max="16384" width="10.33203125" style="0" customWidth="1"/>
  </cols>
  <sheetData>
    <row r="1" spans="1:13" ht="15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/>
      <c r="M1"/>
    </row>
    <row r="2" spans="1:13" ht="15.75">
      <c r="A2"/>
      <c r="B2" s="103" t="s">
        <v>140</v>
      </c>
      <c r="C2"/>
      <c r="D2"/>
      <c r="E2"/>
      <c r="F2"/>
      <c r="G2" s="57"/>
      <c r="H2" s="4"/>
      <c r="I2" s="4"/>
      <c r="J2" s="4"/>
      <c r="K2" s="4"/>
      <c r="L2"/>
      <c r="M2"/>
    </row>
    <row r="3" spans="1:13" ht="15.75">
      <c r="A3"/>
      <c r="B3" s="104" t="s">
        <v>141</v>
      </c>
      <c r="C3"/>
      <c r="D3"/>
      <c r="E3"/>
      <c r="F3"/>
      <c r="G3" s="5"/>
      <c r="H3" s="4"/>
      <c r="I3" s="4"/>
      <c r="J3" s="4"/>
      <c r="K3" s="7"/>
      <c r="L3"/>
      <c r="M3"/>
    </row>
    <row r="4" spans="1:13" ht="13.5">
      <c r="A4" s="6"/>
      <c r="B4" s="7"/>
      <c r="C4" s="7"/>
      <c r="D4" s="7"/>
      <c r="E4" s="7"/>
      <c r="F4" s="7"/>
      <c r="G4" s="7"/>
      <c r="H4" s="7"/>
      <c r="I4" s="7"/>
      <c r="J4" s="7"/>
      <c r="K4" s="2"/>
      <c r="L4" s="7"/>
      <c r="M4"/>
    </row>
    <row r="5" spans="1:13" ht="15.75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2"/>
      <c r="M5" s="2"/>
    </row>
    <row r="6" spans="1:13" ht="13.5" thickBot="1">
      <c r="A6"/>
      <c r="B6"/>
      <c r="C6"/>
      <c r="D6"/>
      <c r="E6"/>
      <c r="F6"/>
      <c r="G6"/>
      <c r="H6"/>
      <c r="I6"/>
      <c r="J6"/>
      <c r="K6" s="2"/>
      <c r="L6" s="2"/>
      <c r="M6" s="2"/>
    </row>
    <row r="7" spans="1:15" ht="15.75" customHeight="1" thickTop="1">
      <c r="A7" s="10" t="s">
        <v>0</v>
      </c>
      <c r="B7" s="11" t="s">
        <v>1</v>
      </c>
      <c r="C7" s="11" t="s">
        <v>5</v>
      </c>
      <c r="D7" s="11" t="s">
        <v>2</v>
      </c>
      <c r="E7" s="11" t="s">
        <v>2</v>
      </c>
      <c r="F7" s="11" t="s">
        <v>3</v>
      </c>
      <c r="G7" s="11" t="s">
        <v>6</v>
      </c>
      <c r="H7" s="11" t="s">
        <v>7</v>
      </c>
      <c r="I7" s="16" t="s">
        <v>8</v>
      </c>
      <c r="J7" s="12" t="s">
        <v>9</v>
      </c>
      <c r="L7" s="2"/>
      <c r="O7" s="216"/>
    </row>
    <row r="8" spans="1:12" ht="15.75">
      <c r="A8" s="13"/>
      <c r="B8" s="14"/>
      <c r="C8" s="14"/>
      <c r="D8" s="14" t="s">
        <v>10</v>
      </c>
      <c r="E8" s="14" t="s">
        <v>11</v>
      </c>
      <c r="F8" s="91" t="s">
        <v>121</v>
      </c>
      <c r="G8" s="14"/>
      <c r="H8" s="14">
        <v>200</v>
      </c>
      <c r="I8" s="18">
        <v>200</v>
      </c>
      <c r="J8" s="15" t="s">
        <v>4</v>
      </c>
      <c r="K8" s="26"/>
      <c r="L8" s="2"/>
    </row>
    <row r="9" spans="1:16" ht="15.75">
      <c r="A9" s="19"/>
      <c r="B9" s="20"/>
      <c r="C9" s="21"/>
      <c r="D9" s="22"/>
      <c r="E9" s="20"/>
      <c r="F9" s="21"/>
      <c r="G9" s="23"/>
      <c r="H9" s="22"/>
      <c r="I9" s="24"/>
      <c r="J9" s="25"/>
      <c r="K9" s="26"/>
      <c r="N9" s="216"/>
      <c r="O9" s="217"/>
      <c r="P9" s="217"/>
    </row>
    <row r="10" spans="1:15" ht="15.75">
      <c r="A10" s="107">
        <v>1</v>
      </c>
      <c r="B10" s="108" t="s">
        <v>106</v>
      </c>
      <c r="C10" s="109">
        <v>188.25210084033614</v>
      </c>
      <c r="D10" s="33">
        <v>22402</v>
      </c>
      <c r="E10" s="29">
        <v>119</v>
      </c>
      <c r="F10" s="32">
        <v>186.31</v>
      </c>
      <c r="G10" s="34">
        <v>1.9421008403361384</v>
      </c>
      <c r="H10" s="282">
        <v>42</v>
      </c>
      <c r="I10" s="318">
        <v>0.35294117647058826</v>
      </c>
      <c r="J10" s="36">
        <v>24</v>
      </c>
      <c r="K10" s="26"/>
      <c r="N10" s="217"/>
      <c r="O10" s="216"/>
    </row>
    <row r="11" spans="1:14" ht="15.75">
      <c r="A11" s="27">
        <v>2</v>
      </c>
      <c r="B11" s="28" t="s">
        <v>12</v>
      </c>
      <c r="C11" s="32">
        <v>173.75324675324674</v>
      </c>
      <c r="D11" s="33">
        <v>26758</v>
      </c>
      <c r="E11" s="29">
        <v>154</v>
      </c>
      <c r="F11" s="32">
        <v>178.31</v>
      </c>
      <c r="G11" s="34">
        <v>-4.55675324675326</v>
      </c>
      <c r="H11" s="33">
        <v>10</v>
      </c>
      <c r="I11" s="35">
        <v>0.06493506493506493</v>
      </c>
      <c r="J11" s="36">
        <v>35</v>
      </c>
      <c r="K11" s="26"/>
      <c r="N11" s="217"/>
    </row>
    <row r="12" spans="1:14" ht="15.75">
      <c r="A12" s="315">
        <v>3</v>
      </c>
      <c r="B12" s="316" t="s">
        <v>26</v>
      </c>
      <c r="C12" s="37">
        <v>172.0854700854701</v>
      </c>
      <c r="D12" s="38">
        <v>20134</v>
      </c>
      <c r="E12" s="31">
        <v>117</v>
      </c>
      <c r="F12" s="37">
        <v>181.69</v>
      </c>
      <c r="G12" s="98">
        <v>-9.604529914529905</v>
      </c>
      <c r="H12" s="322">
        <v>15</v>
      </c>
      <c r="I12" s="317">
        <v>0.1282051282051282</v>
      </c>
      <c r="J12" s="39">
        <v>36</v>
      </c>
      <c r="K12" s="26"/>
      <c r="N12" s="217"/>
    </row>
    <row r="13" spans="1:14" ht="15.75">
      <c r="A13" s="27">
        <v>4</v>
      </c>
      <c r="B13" s="220" t="s">
        <v>25</v>
      </c>
      <c r="C13" s="32">
        <v>171.66086956521738</v>
      </c>
      <c r="D13" s="33">
        <v>19741</v>
      </c>
      <c r="E13" s="28">
        <v>115</v>
      </c>
      <c r="F13" s="32">
        <v>170.63</v>
      </c>
      <c r="G13" s="34">
        <v>1.0308695652173867</v>
      </c>
      <c r="H13" s="33">
        <v>12</v>
      </c>
      <c r="I13" s="35">
        <v>0.10434782608695652</v>
      </c>
      <c r="J13" s="36">
        <v>36</v>
      </c>
      <c r="K13" s="26"/>
      <c r="N13" s="217"/>
    </row>
    <row r="14" spans="1:14" ht="15.75">
      <c r="A14" s="27">
        <v>5</v>
      </c>
      <c r="B14" s="28" t="s">
        <v>109</v>
      </c>
      <c r="C14" s="32">
        <v>170.8617886178862</v>
      </c>
      <c r="D14" s="33">
        <v>21016</v>
      </c>
      <c r="E14" s="29">
        <v>123</v>
      </c>
      <c r="F14" s="32">
        <v>166.96</v>
      </c>
      <c r="G14" s="34">
        <v>3.901788617886183</v>
      </c>
      <c r="H14" s="33">
        <v>7</v>
      </c>
      <c r="I14" s="35">
        <v>0.056910569105691054</v>
      </c>
      <c r="J14" s="36">
        <v>37</v>
      </c>
      <c r="K14" s="26"/>
      <c r="N14" s="217"/>
    </row>
    <row r="15" spans="1:14" ht="15.75">
      <c r="A15" s="27">
        <v>6</v>
      </c>
      <c r="B15" s="28" t="s">
        <v>100</v>
      </c>
      <c r="C15" s="32">
        <v>170.29347826086956</v>
      </c>
      <c r="D15" s="33">
        <v>15667</v>
      </c>
      <c r="E15" s="29">
        <v>92</v>
      </c>
      <c r="F15" s="32">
        <v>180.93</v>
      </c>
      <c r="G15" s="34">
        <v>-10.636521739130444</v>
      </c>
      <c r="H15" s="33">
        <v>9</v>
      </c>
      <c r="I15" s="35">
        <v>0.09782608695652174</v>
      </c>
      <c r="J15" s="36">
        <v>37</v>
      </c>
      <c r="K15" s="26"/>
      <c r="N15" s="217"/>
    </row>
    <row r="16" spans="1:15" ht="15.75">
      <c r="A16" s="27">
        <v>7</v>
      </c>
      <c r="B16" s="28" t="s">
        <v>15</v>
      </c>
      <c r="C16" s="32">
        <v>158.43537414965985</v>
      </c>
      <c r="D16" s="33">
        <v>23290</v>
      </c>
      <c r="E16" s="29">
        <v>147</v>
      </c>
      <c r="F16" s="32">
        <v>154.2</v>
      </c>
      <c r="G16" s="34">
        <v>4.235374149659862</v>
      </c>
      <c r="H16" s="33">
        <v>6</v>
      </c>
      <c r="I16" s="35">
        <v>0.04081632653061224</v>
      </c>
      <c r="J16" s="36">
        <v>46</v>
      </c>
      <c r="K16" s="26"/>
      <c r="N16" s="217"/>
      <c r="O16" s="217"/>
    </row>
    <row r="17" spans="1:15" ht="15.75">
      <c r="A17" s="107">
        <v>8</v>
      </c>
      <c r="B17" s="111" t="s">
        <v>16</v>
      </c>
      <c r="C17" s="109">
        <v>157.83076923076922</v>
      </c>
      <c r="D17" s="33">
        <v>20518</v>
      </c>
      <c r="E17" s="28">
        <v>130</v>
      </c>
      <c r="F17" s="32">
        <v>157.69</v>
      </c>
      <c r="G17" s="34">
        <v>0.14076923076922299</v>
      </c>
      <c r="H17" s="33">
        <v>1</v>
      </c>
      <c r="I17" s="35">
        <v>0.007692307692307693</v>
      </c>
      <c r="J17" s="36">
        <v>47</v>
      </c>
      <c r="K17" s="26"/>
      <c r="N17" s="217"/>
      <c r="O17" s="217"/>
    </row>
    <row r="18" spans="1:15" ht="15.75">
      <c r="A18" s="27">
        <v>9</v>
      </c>
      <c r="B18" s="28" t="s">
        <v>107</v>
      </c>
      <c r="C18" s="32">
        <v>156.47457627118644</v>
      </c>
      <c r="D18" s="33">
        <v>18464</v>
      </c>
      <c r="E18" s="29">
        <v>118</v>
      </c>
      <c r="F18" s="32">
        <v>150.35</v>
      </c>
      <c r="G18" s="34">
        <v>6.1245762711864415</v>
      </c>
      <c r="H18" s="33">
        <v>5</v>
      </c>
      <c r="I18" s="35">
        <v>0.0423728813559322</v>
      </c>
      <c r="J18" s="36">
        <v>48</v>
      </c>
      <c r="K18" s="26"/>
      <c r="N18" s="217"/>
      <c r="O18" s="217"/>
    </row>
    <row r="19" spans="1:15" ht="15.75">
      <c r="A19" s="27">
        <v>10</v>
      </c>
      <c r="B19" s="28" t="s">
        <v>101</v>
      </c>
      <c r="C19" s="32">
        <v>154.51063829787233</v>
      </c>
      <c r="D19" s="33">
        <v>14524</v>
      </c>
      <c r="E19" s="29">
        <v>94</v>
      </c>
      <c r="F19" s="32">
        <v>156.33</v>
      </c>
      <c r="G19" s="34">
        <v>-1.8193617021276793</v>
      </c>
      <c r="H19" s="33">
        <v>5</v>
      </c>
      <c r="I19" s="35">
        <v>0.05319148936170213</v>
      </c>
      <c r="J19" s="36">
        <v>49</v>
      </c>
      <c r="K19" s="26"/>
      <c r="N19" s="217"/>
      <c r="O19" s="217"/>
    </row>
    <row r="20" spans="1:15" ht="15.75">
      <c r="A20" s="27">
        <v>11</v>
      </c>
      <c r="B20" s="28" t="s">
        <v>13</v>
      </c>
      <c r="C20" s="32">
        <v>154.16814159292036</v>
      </c>
      <c r="D20" s="33">
        <v>17421</v>
      </c>
      <c r="E20" s="28">
        <v>113</v>
      </c>
      <c r="F20" s="32">
        <v>151.71</v>
      </c>
      <c r="G20" s="34">
        <v>2.458141592920356</v>
      </c>
      <c r="H20" s="33">
        <v>4</v>
      </c>
      <c r="I20" s="35">
        <v>0.035398230088495575</v>
      </c>
      <c r="J20" s="36">
        <v>49</v>
      </c>
      <c r="K20" s="26"/>
      <c r="N20" s="217"/>
      <c r="O20" s="217"/>
    </row>
    <row r="21" spans="1:14" ht="15.75">
      <c r="A21" s="27">
        <v>12</v>
      </c>
      <c r="B21" s="28" t="s">
        <v>119</v>
      </c>
      <c r="C21" s="32">
        <v>152.5</v>
      </c>
      <c r="D21" s="33">
        <v>5490</v>
      </c>
      <c r="E21" s="29">
        <v>36</v>
      </c>
      <c r="F21" s="32">
        <v>155.74</v>
      </c>
      <c r="G21" s="34">
        <v>-3.240000000000009</v>
      </c>
      <c r="H21" s="33">
        <v>1</v>
      </c>
      <c r="I21" s="35">
        <v>0.027777777777777776</v>
      </c>
      <c r="J21" s="36">
        <v>51</v>
      </c>
      <c r="N21" s="217"/>
    </row>
    <row r="22" spans="1:16" ht="15.75">
      <c r="A22" s="27">
        <v>13</v>
      </c>
      <c r="B22" s="321" t="s">
        <v>95</v>
      </c>
      <c r="C22" s="32">
        <v>151.52892561983472</v>
      </c>
      <c r="D22" s="221">
        <v>18335</v>
      </c>
      <c r="E22" s="222">
        <v>121</v>
      </c>
      <c r="F22" s="223">
        <v>145.12</v>
      </c>
      <c r="G22" s="224">
        <v>6.408925619834719</v>
      </c>
      <c r="H22" s="33">
        <v>1</v>
      </c>
      <c r="I22" s="35">
        <v>0.008264462809917356</v>
      </c>
      <c r="J22" s="36">
        <v>51</v>
      </c>
      <c r="N22" s="217"/>
      <c r="O22" s="217"/>
      <c r="P22" s="268"/>
    </row>
    <row r="23" spans="1:14" ht="15.75">
      <c r="A23" s="27">
        <v>14</v>
      </c>
      <c r="B23" s="321" t="s">
        <v>108</v>
      </c>
      <c r="C23" s="32">
        <v>145.21100917431193</v>
      </c>
      <c r="D23" s="33">
        <v>15828</v>
      </c>
      <c r="E23" s="29">
        <v>109</v>
      </c>
      <c r="F23" s="32">
        <v>138.22</v>
      </c>
      <c r="G23" s="34">
        <v>6.991009174311927</v>
      </c>
      <c r="H23" s="33">
        <v>2</v>
      </c>
      <c r="I23" s="35">
        <v>0.01834862385321101</v>
      </c>
      <c r="J23" s="36">
        <v>56</v>
      </c>
      <c r="N23" s="217"/>
    </row>
    <row r="24" spans="1:14" ht="15.75">
      <c r="A24" s="27">
        <v>15</v>
      </c>
      <c r="B24" s="29" t="s">
        <v>14</v>
      </c>
      <c r="C24" s="32">
        <v>143.07792207792207</v>
      </c>
      <c r="D24" s="33">
        <v>11017</v>
      </c>
      <c r="E24" s="29">
        <v>77</v>
      </c>
      <c r="F24" s="32">
        <v>138.93</v>
      </c>
      <c r="G24" s="34">
        <v>4.147922077922061</v>
      </c>
      <c r="H24" s="33">
        <v>1</v>
      </c>
      <c r="I24" s="35">
        <v>0.012987012987012988</v>
      </c>
      <c r="J24" s="36">
        <v>57</v>
      </c>
      <c r="N24" s="217"/>
    </row>
    <row r="25" spans="1:10" ht="15.75">
      <c r="A25" s="27">
        <v>16</v>
      </c>
      <c r="B25" s="28" t="s">
        <v>102</v>
      </c>
      <c r="C25" s="32">
        <v>119.93684210526315</v>
      </c>
      <c r="D25" s="33">
        <v>11394</v>
      </c>
      <c r="E25" s="28">
        <v>95</v>
      </c>
      <c r="F25" s="32">
        <v>120.74</v>
      </c>
      <c r="G25" s="34">
        <v>-0.8031578947368416</v>
      </c>
      <c r="H25" s="33">
        <v>0</v>
      </c>
      <c r="I25" s="35">
        <v>0</v>
      </c>
      <c r="J25" s="36">
        <v>70</v>
      </c>
    </row>
    <row r="26" spans="1:14" ht="15.75">
      <c r="A26" s="27"/>
      <c r="B26" s="28" t="s">
        <v>17</v>
      </c>
      <c r="C26" s="32">
        <v>0</v>
      </c>
      <c r="D26" s="33"/>
      <c r="E26" s="29"/>
      <c r="F26" s="32"/>
      <c r="G26" s="34">
        <v>0</v>
      </c>
      <c r="H26" s="33"/>
      <c r="I26" s="35">
        <v>0</v>
      </c>
      <c r="J26" s="36"/>
      <c r="N26" s="217"/>
    </row>
    <row r="27" spans="1:10" ht="15.75">
      <c r="A27" s="27"/>
      <c r="B27" s="28" t="s">
        <v>17</v>
      </c>
      <c r="C27" s="32">
        <v>0</v>
      </c>
      <c r="D27" s="33"/>
      <c r="E27" s="29"/>
      <c r="F27" s="32"/>
      <c r="G27" s="34">
        <v>0</v>
      </c>
      <c r="H27" s="33"/>
      <c r="I27" s="35">
        <v>0</v>
      </c>
      <c r="J27" s="36"/>
    </row>
    <row r="28" spans="1:13" ht="15.75">
      <c r="A28" s="27"/>
      <c r="B28" s="28" t="s">
        <v>17</v>
      </c>
      <c r="C28" s="32">
        <v>0</v>
      </c>
      <c r="D28" s="33"/>
      <c r="E28" s="29"/>
      <c r="F28" s="32"/>
      <c r="G28" s="34">
        <v>0</v>
      </c>
      <c r="H28" s="33"/>
      <c r="I28" s="35">
        <v>0</v>
      </c>
      <c r="J28" s="36"/>
      <c r="M28"/>
    </row>
    <row r="29" spans="1:10" ht="15.75">
      <c r="A29" s="27"/>
      <c r="B29" s="28" t="s">
        <v>17</v>
      </c>
      <c r="C29" s="32">
        <v>0</v>
      </c>
      <c r="D29" s="33"/>
      <c r="E29" s="29"/>
      <c r="F29" s="32"/>
      <c r="G29" s="34">
        <v>0</v>
      </c>
      <c r="H29" s="29"/>
      <c r="I29" s="35">
        <v>0</v>
      </c>
      <c r="J29" s="36"/>
    </row>
    <row r="30" spans="1:10" ht="16.5" thickBot="1">
      <c r="A30" s="40"/>
      <c r="B30" s="41" t="s">
        <v>17</v>
      </c>
      <c r="C30" s="42"/>
      <c r="D30" s="43"/>
      <c r="E30" s="44"/>
      <c r="F30" s="42"/>
      <c r="G30" s="42">
        <v>0</v>
      </c>
      <c r="H30" s="42"/>
      <c r="I30" s="45"/>
      <c r="J30" s="46"/>
    </row>
    <row r="31" spans="1:10" ht="16.5" thickTop="1">
      <c r="A31" s="47"/>
      <c r="B31"/>
      <c r="C31"/>
      <c r="D31"/>
      <c r="E31"/>
      <c r="F31"/>
      <c r="G31"/>
      <c r="H31"/>
      <c r="I31"/>
      <c r="J31" s="48"/>
    </row>
    <row r="32" spans="1:10" ht="15.75">
      <c r="A32" s="3"/>
      <c r="B32" s="9" t="s">
        <v>18</v>
      </c>
      <c r="C32" s="9"/>
      <c r="D32" s="9"/>
      <c r="E32" s="9"/>
      <c r="F32" s="9"/>
      <c r="G32" s="9" t="s">
        <v>19</v>
      </c>
      <c r="H32" s="4"/>
      <c r="I32" s="4"/>
      <c r="J32" s="49"/>
    </row>
    <row r="33" spans="1:10" ht="15.75">
      <c r="A33"/>
      <c r="B33" s="9"/>
      <c r="C33" s="4"/>
      <c r="D33" s="4"/>
      <c r="E33" s="4"/>
      <c r="F33" s="9"/>
      <c r="G33" s="4"/>
      <c r="H33" s="4"/>
      <c r="I33" s="4"/>
      <c r="J33" s="49"/>
    </row>
    <row r="34" spans="1:10" ht="15.75">
      <c r="A34" s="225">
        <v>1</v>
      </c>
      <c r="B34" s="226" t="s">
        <v>108</v>
      </c>
      <c r="C34" s="227">
        <v>6.991009174311927</v>
      </c>
      <c r="D34" s="50"/>
      <c r="E34" s="51" t="s">
        <v>22</v>
      </c>
      <c r="F34" s="58" t="s">
        <v>80</v>
      </c>
      <c r="G34" s="4"/>
      <c r="H34" s="4"/>
      <c r="I34" s="4"/>
      <c r="J34" s="4"/>
    </row>
    <row r="35" spans="1:10" ht="15.75">
      <c r="A35" s="17">
        <v>2</v>
      </c>
      <c r="B35" s="8" t="s">
        <v>95</v>
      </c>
      <c r="C35" s="228">
        <v>6.408925619834719</v>
      </c>
      <c r="D35" s="52"/>
      <c r="E35" s="52"/>
      <c r="F35" s="59" t="s">
        <v>99</v>
      </c>
      <c r="G35" s="4"/>
      <c r="H35" s="4"/>
      <c r="I35" s="4"/>
      <c r="J35" s="4"/>
    </row>
    <row r="36" spans="1:14" ht="15.75">
      <c r="A36" s="229">
        <v>3</v>
      </c>
      <c r="B36" s="230" t="s">
        <v>107</v>
      </c>
      <c r="C36" s="231">
        <v>6.1245762711864415</v>
      </c>
      <c r="D36" s="52"/>
      <c r="E36" s="52"/>
      <c r="F36" s="4"/>
      <c r="G36" s="4"/>
      <c r="H36" s="4"/>
      <c r="I36" s="4"/>
      <c r="J36" s="4"/>
      <c r="N36" s="268"/>
    </row>
    <row r="37" spans="1:10" ht="15.75">
      <c r="A37" s="17">
        <v>4</v>
      </c>
      <c r="B37" s="8" t="s">
        <v>15</v>
      </c>
      <c r="C37" s="228">
        <v>4.235374149659862</v>
      </c>
      <c r="D37" s="50"/>
      <c r="E37" s="51" t="s">
        <v>23</v>
      </c>
      <c r="F37" s="58" t="s">
        <v>81</v>
      </c>
      <c r="G37" s="4"/>
      <c r="H37" s="4"/>
      <c r="I37" s="4"/>
      <c r="J37" s="4"/>
    </row>
    <row r="38" spans="1:10" ht="15.75">
      <c r="A38" s="17">
        <v>5</v>
      </c>
      <c r="B38" s="8" t="s">
        <v>14</v>
      </c>
      <c r="C38" s="228">
        <v>4.147922077922061</v>
      </c>
      <c r="D38" s="50"/>
      <c r="E38" s="52"/>
      <c r="F38" s="59" t="s">
        <v>62</v>
      </c>
      <c r="G38" s="4"/>
      <c r="H38" s="4"/>
      <c r="I38" s="4"/>
      <c r="J38" s="4"/>
    </row>
    <row r="39" spans="1:10" ht="15.75">
      <c r="A39" s="17">
        <v>6</v>
      </c>
      <c r="B39" s="8" t="s">
        <v>109</v>
      </c>
      <c r="C39" s="228">
        <v>3.901788617886183</v>
      </c>
      <c r="D39" s="52"/>
      <c r="E39" s="50"/>
      <c r="F39" s="58"/>
      <c r="G39" s="4"/>
      <c r="H39" s="4"/>
      <c r="I39" s="4"/>
      <c r="J39" s="4"/>
    </row>
    <row r="40" spans="1:10" ht="15.75">
      <c r="A40" s="17">
        <v>7</v>
      </c>
      <c r="B40" s="8" t="s">
        <v>13</v>
      </c>
      <c r="C40" s="228">
        <v>2.458141592920356</v>
      </c>
      <c r="D40" s="50"/>
      <c r="E40" s="51" t="s">
        <v>24</v>
      </c>
      <c r="F40" s="58" t="s">
        <v>84</v>
      </c>
      <c r="G40" s="4"/>
      <c r="H40" s="4"/>
      <c r="I40" s="4"/>
      <c r="J40" s="4"/>
    </row>
    <row r="41" spans="1:10" ht="15.75">
      <c r="A41" s="17">
        <v>8</v>
      </c>
      <c r="B41" s="8" t="s">
        <v>106</v>
      </c>
      <c r="C41" s="228">
        <v>1.9421008403361384</v>
      </c>
      <c r="D41" s="52"/>
      <c r="E41" s="52"/>
      <c r="F41" s="59" t="s">
        <v>20</v>
      </c>
      <c r="G41" s="4"/>
      <c r="H41" s="4"/>
      <c r="I41" s="4"/>
      <c r="J41" s="4"/>
    </row>
    <row r="42" spans="1:10" ht="15.75">
      <c r="A42" s="17">
        <v>9</v>
      </c>
      <c r="B42" s="5" t="s">
        <v>25</v>
      </c>
      <c r="C42" s="232">
        <v>1.0308695652173867</v>
      </c>
      <c r="D42" s="50"/>
      <c r="I42" s="4"/>
      <c r="J42" s="4"/>
    </row>
    <row r="43" spans="1:10" ht="15.75">
      <c r="A43" s="53">
        <v>10</v>
      </c>
      <c r="B43" s="233" t="s">
        <v>16</v>
      </c>
      <c r="C43" s="234">
        <v>0.14076923076922299</v>
      </c>
      <c r="D43" s="52"/>
      <c r="I43" s="4"/>
      <c r="J43" s="4"/>
    </row>
    <row r="44" spans="1:10" ht="15.75">
      <c r="A44" s="3"/>
      <c r="B44" s="54"/>
      <c r="C44" s="55"/>
      <c r="D44" s="52"/>
      <c r="E44" s="52"/>
      <c r="F44" s="4"/>
      <c r="G44" s="4"/>
      <c r="H44" s="4"/>
      <c r="I44" s="4"/>
      <c r="J44" s="4"/>
    </row>
    <row r="45" spans="1:10" ht="15.75">
      <c r="A45" s="3"/>
      <c r="B45" s="242" t="s">
        <v>21</v>
      </c>
      <c r="C45" s="243"/>
      <c r="D45" s="244"/>
      <c r="E45" s="245"/>
      <c r="F45" s="244"/>
      <c r="G45" s="244"/>
      <c r="H45" s="244"/>
      <c r="I45" s="306"/>
      <c r="J45" s="4"/>
    </row>
    <row r="46" spans="1:10" ht="19.5">
      <c r="A46" s="4"/>
      <c r="B46" s="246"/>
      <c r="C46" s="99"/>
      <c r="D46" s="100"/>
      <c r="E46" s="101"/>
      <c r="F46" s="101"/>
      <c r="G46" s="99"/>
      <c r="H46" s="101"/>
      <c r="I46" s="307"/>
      <c r="J46" s="4"/>
    </row>
    <row r="47" spans="1:10" ht="15.75">
      <c r="A47" s="4"/>
      <c r="B47" s="325" t="s">
        <v>137</v>
      </c>
      <c r="C47" s="99"/>
      <c r="D47" s="56"/>
      <c r="E47" s="235"/>
      <c r="F47" s="235"/>
      <c r="G47" s="235"/>
      <c r="H47" s="235"/>
      <c r="I47" s="247"/>
      <c r="J47" s="4"/>
    </row>
    <row r="48" spans="1:10" ht="19.5">
      <c r="A48" s="4"/>
      <c r="B48" s="248"/>
      <c r="C48" s="249"/>
      <c r="D48" s="249"/>
      <c r="E48" s="249"/>
      <c r="F48" s="249"/>
      <c r="G48" s="249"/>
      <c r="H48" s="249"/>
      <c r="I48" s="308"/>
      <c r="J48" s="4"/>
    </row>
    <row r="49" spans="1:10" ht="15.75">
      <c r="A49" s="3"/>
      <c r="B49" s="54"/>
      <c r="C49" s="55"/>
      <c r="D49" s="52"/>
      <c r="E49" s="52"/>
      <c r="F49" s="4"/>
      <c r="G49" s="4"/>
      <c r="H49" s="4"/>
      <c r="I49" s="4"/>
      <c r="J49" s="4"/>
    </row>
    <row r="50" spans="2:9" ht="13.5">
      <c r="B50" s="299"/>
      <c r="C50" s="300"/>
      <c r="D50" s="301"/>
      <c r="E50" s="302"/>
      <c r="F50" s="302"/>
      <c r="G50" s="300"/>
      <c r="H50" s="302"/>
      <c r="I50" s="309"/>
    </row>
    <row r="51" spans="2:9" ht="15.75">
      <c r="B51" s="297" t="s">
        <v>90</v>
      </c>
      <c r="C51" s="56"/>
      <c r="D51" s="56" t="s">
        <v>114</v>
      </c>
      <c r="E51" s="56"/>
      <c r="F51" s="56"/>
      <c r="G51" s="56"/>
      <c r="H51" s="56"/>
      <c r="I51" s="310"/>
    </row>
    <row r="52" spans="2:9" ht="13.5">
      <c r="B52" s="298"/>
      <c r="C52" s="56"/>
      <c r="D52" s="56" t="s">
        <v>115</v>
      </c>
      <c r="E52" s="56"/>
      <c r="F52" s="56"/>
      <c r="G52" s="56"/>
      <c r="H52" s="56"/>
      <c r="I52" s="310"/>
    </row>
    <row r="53" spans="2:9" ht="13.5">
      <c r="B53" s="298"/>
      <c r="C53" s="56"/>
      <c r="D53" s="56"/>
      <c r="E53" s="56"/>
      <c r="F53" s="56"/>
      <c r="G53" s="56"/>
      <c r="H53" s="56"/>
      <c r="I53" s="310"/>
    </row>
    <row r="54" spans="2:9" ht="13.5">
      <c r="B54" s="313" t="s">
        <v>92</v>
      </c>
      <c r="C54" s="304" t="s">
        <v>91</v>
      </c>
      <c r="D54" s="305">
        <v>135.84</v>
      </c>
      <c r="E54" s="56"/>
      <c r="F54" s="305"/>
      <c r="G54" s="56"/>
      <c r="H54" s="56"/>
      <c r="I54" s="310"/>
    </row>
    <row r="55" spans="2:9" ht="13.5">
      <c r="B55" s="298"/>
      <c r="C55" s="304" t="s">
        <v>87</v>
      </c>
      <c r="D55" s="304" t="s">
        <v>117</v>
      </c>
      <c r="E55" s="56"/>
      <c r="F55" s="56"/>
      <c r="G55" s="56"/>
      <c r="H55" s="56"/>
      <c r="I55" s="310"/>
    </row>
    <row r="56" spans="2:9" ht="13.5">
      <c r="B56" s="298"/>
      <c r="C56" s="314" t="s">
        <v>88</v>
      </c>
      <c r="D56" s="311" t="s">
        <v>116</v>
      </c>
      <c r="E56" s="311"/>
      <c r="F56" s="311"/>
      <c r="G56" s="311"/>
      <c r="H56" s="311"/>
      <c r="I56" s="310"/>
    </row>
    <row r="57" spans="2:9" ht="13.5">
      <c r="B57" s="298"/>
      <c r="C57" s="314" t="s">
        <v>89</v>
      </c>
      <c r="D57" s="311" t="s">
        <v>118</v>
      </c>
      <c r="E57" s="311"/>
      <c r="F57" s="311"/>
      <c r="G57" s="311"/>
      <c r="H57" s="311"/>
      <c r="I57" s="310"/>
    </row>
    <row r="58" spans="2:9" ht="13.5">
      <c r="B58" s="303"/>
      <c r="C58" s="249"/>
      <c r="D58" s="249"/>
      <c r="E58" s="249"/>
      <c r="F58" s="249"/>
      <c r="G58" s="249"/>
      <c r="H58" s="249"/>
      <c r="I58" s="312"/>
    </row>
  </sheetData>
  <mergeCells count="1">
    <mergeCell ref="A5:J5"/>
  </mergeCells>
  <printOptions horizontalCentered="1"/>
  <pageMargins left="0" right="0" top="0" bottom="0" header="0" footer="0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A1:M28"/>
  <sheetViews>
    <sheetView showGridLines="0" showZeros="0" workbookViewId="0" topLeftCell="A1">
      <selection activeCell="A1" sqref="A1"/>
    </sheetView>
  </sheetViews>
  <sheetFormatPr defaultColWidth="12" defaultRowHeight="12.75"/>
  <cols>
    <col min="1" max="1" width="5.33203125" style="2" customWidth="1"/>
    <col min="2" max="2" width="33.33203125" style="1" customWidth="1"/>
    <col min="3" max="3" width="12.33203125" style="1" customWidth="1"/>
    <col min="4" max="4" width="10.33203125" style="1" customWidth="1"/>
    <col min="5" max="5" width="8.33203125" style="1" customWidth="1"/>
    <col min="6" max="6" width="10" style="1" customWidth="1"/>
    <col min="7" max="7" width="10.5" style="1" customWidth="1"/>
    <col min="8" max="8" width="7.33203125" style="1" customWidth="1"/>
    <col min="9" max="9" width="9" style="1" customWidth="1"/>
    <col min="10" max="10" width="7.5" style="1" customWidth="1"/>
    <col min="11" max="12" width="2.66015625" style="1" customWidth="1"/>
    <col min="13" max="13" width="2" style="1" customWidth="1"/>
    <col min="14" max="16384" width="10.33203125" style="0" customWidth="1"/>
  </cols>
  <sheetData>
    <row r="1" spans="1:7" ht="15.75">
      <c r="A1" s="3"/>
      <c r="B1" s="3"/>
      <c r="C1"/>
      <c r="D1"/>
      <c r="E1"/>
      <c r="F1" s="4"/>
      <c r="G1" s="4"/>
    </row>
    <row r="2" spans="1:7" ht="15.75">
      <c r="A2"/>
      <c r="B2" s="319" t="s">
        <v>142</v>
      </c>
      <c r="C2"/>
      <c r="D2"/>
      <c r="E2"/>
      <c r="F2" s="60"/>
      <c r="G2" s="4"/>
    </row>
    <row r="3" spans="1:7" ht="15.75">
      <c r="A3"/>
      <c r="B3" s="320" t="str">
        <f>'Classement Moyenne'!B3</f>
        <v>Saison 2007/2008</v>
      </c>
      <c r="C3"/>
      <c r="D3"/>
      <c r="E3"/>
      <c r="F3" s="60"/>
      <c r="G3" s="4"/>
    </row>
    <row r="4" spans="1:7" ht="16.5" thickBot="1">
      <c r="A4" s="61"/>
      <c r="B4" s="62"/>
      <c r="C4" s="8"/>
      <c r="D4" s="4"/>
      <c r="E4" s="4"/>
      <c r="F4" s="60"/>
      <c r="G4" s="4"/>
    </row>
    <row r="5" spans="1:7" ht="16.5" thickTop="1">
      <c r="A5" s="10" t="s">
        <v>0</v>
      </c>
      <c r="B5" s="63" t="s">
        <v>1</v>
      </c>
      <c r="C5" s="11" t="s">
        <v>2</v>
      </c>
      <c r="D5" s="11" t="s">
        <v>27</v>
      </c>
      <c r="E5" s="11" t="s">
        <v>27</v>
      </c>
      <c r="F5" s="11" t="s">
        <v>27</v>
      </c>
      <c r="G5" s="12" t="s">
        <v>27</v>
      </c>
    </row>
    <row r="6" spans="1:7" ht="15.75">
      <c r="A6" s="13"/>
      <c r="B6" s="64"/>
      <c r="C6" s="14" t="s">
        <v>27</v>
      </c>
      <c r="D6" s="14" t="s">
        <v>3</v>
      </c>
      <c r="E6" s="14" t="s">
        <v>28</v>
      </c>
      <c r="F6" s="14" t="s">
        <v>4</v>
      </c>
      <c r="G6" s="15" t="s">
        <v>29</v>
      </c>
    </row>
    <row r="7" spans="1:7" ht="15.75">
      <c r="A7" s="65"/>
      <c r="B7" s="61"/>
      <c r="C7" s="17"/>
      <c r="D7" s="17"/>
      <c r="E7" s="17"/>
      <c r="F7" s="17"/>
      <c r="G7" s="66"/>
    </row>
    <row r="8" spans="1:7" ht="15.75">
      <c r="A8" s="107">
        <v>1</v>
      </c>
      <c r="B8" s="111" t="s">
        <v>106</v>
      </c>
      <c r="C8" s="110">
        <v>96</v>
      </c>
      <c r="D8" s="218">
        <v>48</v>
      </c>
      <c r="E8" s="29">
        <v>15</v>
      </c>
      <c r="F8" s="218">
        <v>15</v>
      </c>
      <c r="G8" s="236">
        <v>18</v>
      </c>
    </row>
    <row r="9" spans="1:7" ht="15.75">
      <c r="A9" s="27">
        <v>2</v>
      </c>
      <c r="B9" s="28" t="s">
        <v>25</v>
      </c>
      <c r="C9" s="29">
        <v>87</v>
      </c>
      <c r="D9" s="29">
        <v>39</v>
      </c>
      <c r="E9" s="29">
        <v>16</v>
      </c>
      <c r="F9" s="29">
        <v>16</v>
      </c>
      <c r="G9" s="67">
        <v>16</v>
      </c>
    </row>
    <row r="10" spans="1:7" ht="15.75">
      <c r="A10" s="315">
        <v>3</v>
      </c>
      <c r="B10" s="30" t="s">
        <v>109</v>
      </c>
      <c r="C10" s="31">
        <v>80</v>
      </c>
      <c r="D10" s="30">
        <v>36</v>
      </c>
      <c r="E10" s="30">
        <v>12</v>
      </c>
      <c r="F10" s="30">
        <v>10</v>
      </c>
      <c r="G10" s="102">
        <v>22</v>
      </c>
    </row>
    <row r="11" spans="1:13" s="184" customFormat="1" ht="15.75">
      <c r="A11" s="326">
        <v>4</v>
      </c>
      <c r="B11" s="327" t="s">
        <v>107</v>
      </c>
      <c r="C11" s="328">
        <v>79</v>
      </c>
      <c r="D11" s="329">
        <v>24</v>
      </c>
      <c r="E11" s="329">
        <v>14</v>
      </c>
      <c r="F11" s="329">
        <v>13</v>
      </c>
      <c r="G11" s="330">
        <v>28</v>
      </c>
      <c r="H11" s="311"/>
      <c r="I11" s="311"/>
      <c r="J11" s="311"/>
      <c r="K11" s="311"/>
      <c r="L11" s="311"/>
      <c r="M11" s="311"/>
    </row>
    <row r="12" spans="1:7" ht="15.75">
      <c r="A12" s="27">
        <v>5</v>
      </c>
      <c r="B12" s="220" t="s">
        <v>15</v>
      </c>
      <c r="C12" s="29">
        <v>74</v>
      </c>
      <c r="D12" s="29">
        <v>30</v>
      </c>
      <c r="E12" s="29">
        <v>9</v>
      </c>
      <c r="F12" s="29">
        <v>9</v>
      </c>
      <c r="G12" s="67">
        <v>26</v>
      </c>
    </row>
    <row r="13" spans="1:7" ht="15.75">
      <c r="A13" s="27">
        <v>6</v>
      </c>
      <c r="B13" s="28" t="s">
        <v>12</v>
      </c>
      <c r="C13" s="29">
        <v>68</v>
      </c>
      <c r="D13" s="29">
        <v>45</v>
      </c>
      <c r="E13" s="29">
        <v>11</v>
      </c>
      <c r="F13" s="29">
        <v>12</v>
      </c>
      <c r="G13" s="67">
        <v>0</v>
      </c>
    </row>
    <row r="14" spans="1:7" ht="15.75">
      <c r="A14" s="27">
        <v>7</v>
      </c>
      <c r="B14" s="28" t="s">
        <v>95</v>
      </c>
      <c r="C14" s="29">
        <v>64</v>
      </c>
      <c r="D14" s="29">
        <v>12</v>
      </c>
      <c r="E14" s="29">
        <v>8</v>
      </c>
      <c r="F14" s="29">
        <v>14</v>
      </c>
      <c r="G14" s="67">
        <v>30</v>
      </c>
    </row>
    <row r="15" spans="1:7" ht="15.75">
      <c r="A15" s="27">
        <v>8</v>
      </c>
      <c r="B15" s="28" t="s">
        <v>26</v>
      </c>
      <c r="C15" s="29">
        <v>61</v>
      </c>
      <c r="D15" s="29">
        <v>42</v>
      </c>
      <c r="E15" s="29">
        <v>11</v>
      </c>
      <c r="F15" s="29">
        <v>8</v>
      </c>
      <c r="G15" s="67">
        <v>0</v>
      </c>
    </row>
    <row r="16" spans="1:7" ht="15.75">
      <c r="A16" s="27">
        <v>9</v>
      </c>
      <c r="B16" s="28" t="s">
        <v>100</v>
      </c>
      <c r="C16" s="29">
        <v>57</v>
      </c>
      <c r="D16" s="29">
        <v>33</v>
      </c>
      <c r="E16" s="29">
        <v>13</v>
      </c>
      <c r="F16" s="29">
        <v>11</v>
      </c>
      <c r="G16" s="67">
        <v>0</v>
      </c>
    </row>
    <row r="17" spans="1:7" ht="15.75">
      <c r="A17" s="107">
        <v>10</v>
      </c>
      <c r="B17" s="111" t="s">
        <v>16</v>
      </c>
      <c r="C17" s="110">
        <v>52</v>
      </c>
      <c r="D17" s="29">
        <v>27</v>
      </c>
      <c r="E17" s="29">
        <v>5</v>
      </c>
      <c r="F17" s="29">
        <v>6</v>
      </c>
      <c r="G17" s="67">
        <v>14</v>
      </c>
    </row>
    <row r="18" spans="1:7" ht="15.75">
      <c r="A18" s="27">
        <v>11</v>
      </c>
      <c r="B18" s="28" t="s">
        <v>108</v>
      </c>
      <c r="C18" s="29">
        <v>48</v>
      </c>
      <c r="D18" s="29">
        <v>9</v>
      </c>
      <c r="E18" s="29">
        <v>4</v>
      </c>
      <c r="F18" s="29">
        <v>3</v>
      </c>
      <c r="G18" s="67">
        <v>32</v>
      </c>
    </row>
    <row r="19" spans="1:7" ht="15.75">
      <c r="A19" s="27">
        <v>12</v>
      </c>
      <c r="B19" s="321" t="s">
        <v>13</v>
      </c>
      <c r="C19" s="29">
        <v>45</v>
      </c>
      <c r="D19" s="29">
        <v>18</v>
      </c>
      <c r="E19" s="29">
        <v>3</v>
      </c>
      <c r="F19" s="29">
        <v>4</v>
      </c>
      <c r="G19" s="67">
        <v>20</v>
      </c>
    </row>
    <row r="20" spans="1:7" ht="15.75">
      <c r="A20" s="27" t="s">
        <v>130</v>
      </c>
      <c r="B20" s="28" t="s">
        <v>14</v>
      </c>
      <c r="C20" s="29">
        <v>45</v>
      </c>
      <c r="D20" s="29">
        <v>6</v>
      </c>
      <c r="E20" s="29">
        <v>7</v>
      </c>
      <c r="F20" s="29">
        <v>8</v>
      </c>
      <c r="G20" s="67">
        <v>24</v>
      </c>
    </row>
    <row r="21" spans="1:7" ht="15.75">
      <c r="A21" s="27">
        <v>14</v>
      </c>
      <c r="B21" s="321" t="s">
        <v>101</v>
      </c>
      <c r="C21" s="29">
        <v>32</v>
      </c>
      <c r="D21" s="29">
        <v>21</v>
      </c>
      <c r="E21" s="29">
        <v>6</v>
      </c>
      <c r="F21" s="29">
        <v>5</v>
      </c>
      <c r="G21" s="67">
        <v>0</v>
      </c>
    </row>
    <row r="22" spans="1:7" ht="15.75">
      <c r="A22" s="27">
        <v>15</v>
      </c>
      <c r="B22" s="29" t="s">
        <v>119</v>
      </c>
      <c r="C22" s="29">
        <v>19</v>
      </c>
      <c r="D22" s="29">
        <v>15</v>
      </c>
      <c r="E22" s="29">
        <v>2</v>
      </c>
      <c r="F22" s="29">
        <v>2</v>
      </c>
      <c r="G22" s="67">
        <v>0</v>
      </c>
    </row>
    <row r="23" spans="1:7" ht="15.75">
      <c r="A23" s="27">
        <v>16</v>
      </c>
      <c r="B23" s="28" t="s">
        <v>102</v>
      </c>
      <c r="C23" s="68">
        <v>5</v>
      </c>
      <c r="D23" s="68">
        <v>3</v>
      </c>
      <c r="E23" s="68">
        <v>1</v>
      </c>
      <c r="F23" s="68">
        <v>1</v>
      </c>
      <c r="G23" s="69">
        <v>0</v>
      </c>
    </row>
    <row r="24" spans="1:7" ht="15.75">
      <c r="A24" s="27"/>
      <c r="B24" s="28" t="s">
        <v>17</v>
      </c>
      <c r="C24" s="29">
        <v>0</v>
      </c>
      <c r="D24" s="29"/>
      <c r="E24" s="29"/>
      <c r="F24" s="29"/>
      <c r="G24" s="67"/>
    </row>
    <row r="25" spans="1:7" ht="15.75">
      <c r="A25" s="27"/>
      <c r="B25" s="28" t="s">
        <v>17</v>
      </c>
      <c r="C25" s="29">
        <v>0</v>
      </c>
      <c r="D25" s="29"/>
      <c r="E25" s="29"/>
      <c r="F25" s="29"/>
      <c r="G25" s="67"/>
    </row>
    <row r="26" spans="1:7" ht="15.75">
      <c r="A26" s="27"/>
      <c r="B26" s="28" t="s">
        <v>17</v>
      </c>
      <c r="C26" s="29">
        <v>0</v>
      </c>
      <c r="D26" s="29"/>
      <c r="E26" s="29"/>
      <c r="F26" s="29"/>
      <c r="G26" s="67"/>
    </row>
    <row r="27" spans="1:7" ht="15.75">
      <c r="A27" s="27"/>
      <c r="B27" s="28" t="s">
        <v>17</v>
      </c>
      <c r="C27" s="29">
        <f>SUM(D27:G27)</f>
        <v>0</v>
      </c>
      <c r="D27" s="29"/>
      <c r="E27" s="29"/>
      <c r="F27" s="29"/>
      <c r="G27" s="67"/>
    </row>
    <row r="28" spans="1:7" ht="16.5" thickBot="1">
      <c r="A28" s="70"/>
      <c r="B28" s="71" t="s">
        <v>17</v>
      </c>
      <c r="C28" s="72">
        <f>SUM(D28:G28)</f>
        <v>0</v>
      </c>
      <c r="D28" s="72"/>
      <c r="E28" s="72"/>
      <c r="F28" s="72"/>
      <c r="G28" s="73"/>
    </row>
    <row r="29" ht="13.5" thickTop="1"/>
  </sheetData>
  <printOptions horizontalCentered="1"/>
  <pageMargins left="0" right="0" top="0" bottom="0" header="0" footer="0"/>
  <pageSetup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1"/>
  <dimension ref="A1:G27"/>
  <sheetViews>
    <sheetView showGridLines="0" showZeros="0" workbookViewId="0" topLeftCell="A1">
      <selection activeCell="A1" sqref="A1:A2"/>
    </sheetView>
  </sheetViews>
  <sheetFormatPr defaultColWidth="12" defaultRowHeight="12.75"/>
  <cols>
    <col min="1" max="1" width="6.33203125" style="2" customWidth="1"/>
    <col min="2" max="2" width="33.5" style="1" customWidth="1"/>
    <col min="3" max="3" width="8.66015625" style="1" customWidth="1"/>
    <col min="4" max="4" width="2" style="1" customWidth="1"/>
    <col min="5" max="5" width="6.33203125" style="1" customWidth="1"/>
    <col min="6" max="6" width="33.5" style="1" customWidth="1"/>
    <col min="7" max="7" width="8.66015625" style="1" customWidth="1"/>
    <col min="8" max="8" width="7.33203125" style="1" customWidth="1"/>
    <col min="9" max="9" width="9" style="1" customWidth="1"/>
    <col min="10" max="10" width="7.5" style="1" customWidth="1"/>
    <col min="11" max="12" width="2.66015625" style="1" customWidth="1"/>
    <col min="13" max="13" width="2" style="1" customWidth="1"/>
    <col min="14" max="16384" width="10.33203125" style="0" customWidth="1"/>
  </cols>
  <sheetData>
    <row r="1" spans="1:7" ht="15.75">
      <c r="A1" s="92" t="s">
        <v>140</v>
      </c>
      <c r="B1" s="93"/>
      <c r="C1" s="94"/>
      <c r="D1" s="4"/>
      <c r="E1" s="4"/>
      <c r="F1" s="60" t="s">
        <v>30</v>
      </c>
      <c r="G1" s="4"/>
    </row>
    <row r="2" spans="1:7" ht="15.75">
      <c r="A2" s="95" t="s">
        <v>141</v>
      </c>
      <c r="B2" s="96" t="str">
        <f>'Classement Moyenne'!B3</f>
        <v>Saison 2007/2008</v>
      </c>
      <c r="C2" s="97"/>
      <c r="D2" s="4"/>
      <c r="E2" s="4"/>
      <c r="F2" s="60" t="s">
        <v>31</v>
      </c>
      <c r="G2" s="4"/>
    </row>
    <row r="3" spans="1:7" ht="16.5" thickBot="1">
      <c r="A3" s="3"/>
      <c r="B3" s="4"/>
      <c r="C3" s="4"/>
      <c r="D3" s="4"/>
      <c r="E3" s="4"/>
      <c r="F3" s="4"/>
      <c r="G3" s="4"/>
    </row>
    <row r="4" spans="1:7" ht="16.5" thickTop="1">
      <c r="A4" s="10" t="s">
        <v>0</v>
      </c>
      <c r="B4" s="63" t="s">
        <v>32</v>
      </c>
      <c r="C4" s="12" t="s">
        <v>28</v>
      </c>
      <c r="D4" s="4"/>
      <c r="E4" s="10" t="s">
        <v>0</v>
      </c>
      <c r="F4" s="11" t="s">
        <v>33</v>
      </c>
      <c r="G4" s="12" t="s">
        <v>4</v>
      </c>
    </row>
    <row r="5" spans="1:7" ht="15.75">
      <c r="A5" s="13"/>
      <c r="B5" s="64"/>
      <c r="C5" s="15"/>
      <c r="D5" s="4"/>
      <c r="E5" s="13"/>
      <c r="F5" s="14"/>
      <c r="G5" s="15"/>
    </row>
    <row r="6" spans="1:7" ht="15.75">
      <c r="A6" s="74"/>
      <c r="B6" s="75"/>
      <c r="C6" s="76"/>
      <c r="D6" s="4"/>
      <c r="E6" s="74"/>
      <c r="F6" s="77"/>
      <c r="G6" s="78"/>
    </row>
    <row r="7" spans="1:7" ht="15.75">
      <c r="A7" s="107">
        <v>1</v>
      </c>
      <c r="B7" s="111" t="s">
        <v>25</v>
      </c>
      <c r="C7" s="112">
        <v>656</v>
      </c>
      <c r="D7" s="237"/>
      <c r="E7" s="107">
        <v>1</v>
      </c>
      <c r="F7" s="110" t="s">
        <v>25</v>
      </c>
      <c r="G7" s="112">
        <v>267</v>
      </c>
    </row>
    <row r="8" spans="1:7" ht="15.75">
      <c r="A8" s="27">
        <v>2</v>
      </c>
      <c r="B8" s="28" t="s">
        <v>106</v>
      </c>
      <c r="C8" s="67">
        <v>651</v>
      </c>
      <c r="D8" s="4"/>
      <c r="E8" s="27">
        <v>2</v>
      </c>
      <c r="F8" s="29" t="s">
        <v>106</v>
      </c>
      <c r="G8" s="67">
        <v>256</v>
      </c>
    </row>
    <row r="9" spans="1:7" ht="15.75">
      <c r="A9" s="27">
        <v>3</v>
      </c>
      <c r="B9" s="323" t="s">
        <v>107</v>
      </c>
      <c r="C9" s="67">
        <v>621</v>
      </c>
      <c r="D9" s="4"/>
      <c r="E9" s="27">
        <v>3</v>
      </c>
      <c r="F9" s="29" t="s">
        <v>95</v>
      </c>
      <c r="G9" s="67">
        <v>241</v>
      </c>
    </row>
    <row r="10" spans="1:7" ht="15.75">
      <c r="A10" s="27">
        <v>4</v>
      </c>
      <c r="B10" s="323" t="s">
        <v>100</v>
      </c>
      <c r="C10" s="67">
        <v>614</v>
      </c>
      <c r="D10" s="4"/>
      <c r="E10" s="27">
        <v>4</v>
      </c>
      <c r="F10" s="323" t="s">
        <v>107</v>
      </c>
      <c r="G10" s="67">
        <v>238</v>
      </c>
    </row>
    <row r="11" spans="1:7" ht="15.75">
      <c r="A11" s="27">
        <v>5</v>
      </c>
      <c r="B11" s="81" t="s">
        <v>109</v>
      </c>
      <c r="C11" s="67">
        <v>610</v>
      </c>
      <c r="D11" s="4"/>
      <c r="E11" s="27">
        <v>5</v>
      </c>
      <c r="F11" s="29" t="s">
        <v>12</v>
      </c>
      <c r="G11" s="67">
        <v>235</v>
      </c>
    </row>
    <row r="12" spans="1:7" ht="15.75">
      <c r="A12" s="27">
        <v>6</v>
      </c>
      <c r="B12" s="28" t="s">
        <v>12</v>
      </c>
      <c r="C12" s="79">
        <v>597</v>
      </c>
      <c r="D12" s="4"/>
      <c r="E12" s="27">
        <v>6</v>
      </c>
      <c r="F12" s="29" t="s">
        <v>100</v>
      </c>
      <c r="G12" s="67">
        <v>234</v>
      </c>
    </row>
    <row r="13" spans="1:7" ht="15.75">
      <c r="A13" s="27" t="s">
        <v>130</v>
      </c>
      <c r="B13" s="81" t="s">
        <v>26</v>
      </c>
      <c r="C13" s="67">
        <v>597</v>
      </c>
      <c r="D13" s="4"/>
      <c r="E13" s="27">
        <v>7</v>
      </c>
      <c r="F13" s="28" t="s">
        <v>109</v>
      </c>
      <c r="G13" s="79">
        <v>233</v>
      </c>
    </row>
    <row r="14" spans="1:7" ht="15.75">
      <c r="A14" s="27">
        <v>8</v>
      </c>
      <c r="B14" s="28" t="s">
        <v>15</v>
      </c>
      <c r="C14" s="67">
        <v>595</v>
      </c>
      <c r="D14" s="4"/>
      <c r="E14" s="27">
        <v>8</v>
      </c>
      <c r="F14" s="29" t="s">
        <v>15</v>
      </c>
      <c r="G14" s="67">
        <v>225</v>
      </c>
    </row>
    <row r="15" spans="1:7" ht="15.75">
      <c r="A15" s="27">
        <v>9</v>
      </c>
      <c r="B15" s="28" t="s">
        <v>95</v>
      </c>
      <c r="C15" s="79">
        <v>590</v>
      </c>
      <c r="D15" s="4"/>
      <c r="E15" s="27">
        <v>9</v>
      </c>
      <c r="F15" s="28" t="s">
        <v>26</v>
      </c>
      <c r="G15" s="79">
        <v>221</v>
      </c>
    </row>
    <row r="16" spans="1:7" ht="15.75">
      <c r="A16" s="107">
        <v>10</v>
      </c>
      <c r="B16" s="111" t="s">
        <v>14</v>
      </c>
      <c r="C16" s="112">
        <v>588</v>
      </c>
      <c r="D16" s="4"/>
      <c r="E16" s="107" t="s">
        <v>130</v>
      </c>
      <c r="F16" s="110" t="s">
        <v>14</v>
      </c>
      <c r="G16" s="112">
        <v>221</v>
      </c>
    </row>
    <row r="17" spans="1:7" ht="15.75">
      <c r="A17" s="27">
        <v>11</v>
      </c>
      <c r="B17" s="28" t="s">
        <v>101</v>
      </c>
      <c r="C17" s="79">
        <v>564</v>
      </c>
      <c r="D17" s="4"/>
      <c r="E17" s="27">
        <v>11</v>
      </c>
      <c r="F17" s="28" t="s">
        <v>16</v>
      </c>
      <c r="G17" s="79">
        <v>219</v>
      </c>
    </row>
    <row r="18" spans="1:7" ht="15.75">
      <c r="A18" s="27">
        <v>12</v>
      </c>
      <c r="B18" s="28" t="s">
        <v>16</v>
      </c>
      <c r="C18" s="67">
        <v>559</v>
      </c>
      <c r="D18" s="4"/>
      <c r="E18" s="27">
        <v>12</v>
      </c>
      <c r="F18" s="28" t="s">
        <v>101</v>
      </c>
      <c r="G18" s="67">
        <v>213</v>
      </c>
    </row>
    <row r="19" spans="1:7" ht="15.75">
      <c r="A19" s="27">
        <v>13</v>
      </c>
      <c r="B19" s="331" t="s">
        <v>108</v>
      </c>
      <c r="C19" s="67">
        <v>546</v>
      </c>
      <c r="D19" s="80"/>
      <c r="E19" s="27">
        <v>13</v>
      </c>
      <c r="F19" s="332" t="s">
        <v>13</v>
      </c>
      <c r="G19" s="67">
        <v>209</v>
      </c>
    </row>
    <row r="20" spans="1:7" ht="15.75">
      <c r="A20" s="27">
        <v>14</v>
      </c>
      <c r="B20" s="332" t="s">
        <v>13</v>
      </c>
      <c r="C20" s="67">
        <v>523</v>
      </c>
      <c r="D20" s="4"/>
      <c r="E20" s="27">
        <v>14</v>
      </c>
      <c r="F20" s="321" t="s">
        <v>108</v>
      </c>
      <c r="G20" s="79">
        <v>207</v>
      </c>
    </row>
    <row r="21" spans="1:7" ht="15.75">
      <c r="A21" s="27">
        <v>15</v>
      </c>
      <c r="B21" s="28" t="s">
        <v>119</v>
      </c>
      <c r="C21" s="67">
        <v>520</v>
      </c>
      <c r="D21" s="4"/>
      <c r="E21" s="27">
        <v>15</v>
      </c>
      <c r="F21" s="29" t="s">
        <v>119</v>
      </c>
      <c r="G21" s="67">
        <v>200</v>
      </c>
    </row>
    <row r="22" spans="1:7" ht="15.75">
      <c r="A22" s="27">
        <v>16</v>
      </c>
      <c r="B22" s="28" t="s">
        <v>102</v>
      </c>
      <c r="C22" s="79">
        <v>418</v>
      </c>
      <c r="D22" s="4"/>
      <c r="E22" s="27">
        <v>16</v>
      </c>
      <c r="F22" s="28" t="s">
        <v>102</v>
      </c>
      <c r="G22" s="79">
        <v>172</v>
      </c>
    </row>
    <row r="23" spans="1:7" ht="15.75">
      <c r="A23" s="27"/>
      <c r="B23" s="28" t="s">
        <v>17</v>
      </c>
      <c r="C23" s="79"/>
      <c r="D23" s="4"/>
      <c r="E23" s="27"/>
      <c r="F23" s="81" t="s">
        <v>17</v>
      </c>
      <c r="G23" s="67"/>
    </row>
    <row r="24" spans="1:7" ht="15.75">
      <c r="A24" s="27"/>
      <c r="B24" s="28" t="s">
        <v>17</v>
      </c>
      <c r="C24" s="79"/>
      <c r="D24" s="4"/>
      <c r="E24" s="27"/>
      <c r="F24" s="29" t="s">
        <v>17</v>
      </c>
      <c r="G24" s="67"/>
    </row>
    <row r="25" spans="1:7" ht="15.75">
      <c r="A25" s="27"/>
      <c r="B25" s="28" t="s">
        <v>17</v>
      </c>
      <c r="C25" s="67"/>
      <c r="D25" s="4"/>
      <c r="E25" s="27"/>
      <c r="F25" s="29" t="s">
        <v>17</v>
      </c>
      <c r="G25" s="67"/>
    </row>
    <row r="26" spans="1:7" ht="15.75">
      <c r="A26" s="27"/>
      <c r="B26" s="28" t="s">
        <v>17</v>
      </c>
      <c r="C26" s="67"/>
      <c r="D26" s="4"/>
      <c r="E26" s="27"/>
      <c r="F26" s="29" t="s">
        <v>17</v>
      </c>
      <c r="G26" s="67"/>
    </row>
    <row r="27" spans="1:7" ht="16.5" thickBot="1">
      <c r="A27" s="70"/>
      <c r="B27" s="82" t="s">
        <v>17</v>
      </c>
      <c r="C27" s="73"/>
      <c r="D27" s="8"/>
      <c r="E27" s="70"/>
      <c r="F27" s="72" t="s">
        <v>17</v>
      </c>
      <c r="G27" s="73"/>
    </row>
    <row r="28" ht="13.5" thickTop="1"/>
  </sheetData>
  <printOptions horizontalCentered="1"/>
  <pageMargins left="0" right="0" top="0" bottom="0" header="0" footer="0"/>
  <pageSetup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11">
    <pageSetUpPr fitToPage="1"/>
  </sheetPr>
  <dimension ref="A1:S29"/>
  <sheetViews>
    <sheetView showGridLines="0" showZeros="0" workbookViewId="0" topLeftCell="A1">
      <selection activeCell="A1" sqref="A1"/>
    </sheetView>
  </sheetViews>
  <sheetFormatPr defaultColWidth="12" defaultRowHeight="12.75"/>
  <cols>
    <col min="1" max="1" width="4.5" style="2" bestFit="1" customWidth="1"/>
    <col min="2" max="2" width="29.5" style="1" bestFit="1" customWidth="1"/>
    <col min="3" max="3" width="11.83203125" style="1" bestFit="1" customWidth="1"/>
    <col min="4" max="4" width="9" style="1" bestFit="1" customWidth="1"/>
    <col min="5" max="5" width="8.66015625" style="1" bestFit="1" customWidth="1"/>
    <col min="6" max="6" width="6.83203125" style="1" bestFit="1" customWidth="1"/>
    <col min="7" max="7" width="6.5" style="1" bestFit="1" customWidth="1"/>
    <col min="8" max="8" width="8.83203125" style="1" customWidth="1"/>
    <col min="9" max="9" width="9.5" style="1" customWidth="1"/>
    <col min="10" max="10" width="3" style="1" customWidth="1"/>
    <col min="11" max="11" width="5.33203125" style="1" customWidth="1"/>
    <col min="12" max="12" width="29.5" style="1" bestFit="1" customWidth="1"/>
    <col min="13" max="13" width="11.83203125" style="1" bestFit="1" customWidth="1"/>
    <col min="14" max="14" width="9" style="0" bestFit="1" customWidth="1"/>
    <col min="15" max="15" width="8.66015625" style="0" bestFit="1" customWidth="1"/>
    <col min="16" max="16" width="6.83203125" style="0" bestFit="1" customWidth="1"/>
    <col min="17" max="17" width="7" style="0" customWidth="1"/>
    <col min="18" max="18" width="9.16015625" style="0" customWidth="1"/>
    <col min="19" max="19" width="9.66015625" style="0" customWidth="1"/>
    <col min="20" max="16384" width="10.33203125" style="0" customWidth="1"/>
  </cols>
  <sheetData>
    <row r="1" spans="1:19" ht="15.75">
      <c r="A1"/>
      <c r="B1"/>
      <c r="C1"/>
      <c r="D1" s="8"/>
      <c r="E1" s="8"/>
      <c r="F1" s="8"/>
      <c r="G1" s="8"/>
      <c r="H1" s="8"/>
      <c r="I1" s="8"/>
      <c r="J1" s="8"/>
      <c r="K1" s="4"/>
      <c r="L1" s="60"/>
      <c r="M1" s="50"/>
      <c r="N1" s="4"/>
      <c r="O1" s="4"/>
      <c r="P1" s="4"/>
      <c r="Q1" s="4"/>
      <c r="R1" s="4"/>
      <c r="S1" s="4"/>
    </row>
    <row r="2" spans="1:19" ht="15.75">
      <c r="A2"/>
      <c r="B2"/>
      <c r="C2"/>
      <c r="D2"/>
      <c r="E2"/>
      <c r="F2"/>
      <c r="G2"/>
      <c r="H2"/>
      <c r="I2"/>
      <c r="J2"/>
      <c r="K2"/>
      <c r="L2"/>
      <c r="M2" s="50"/>
      <c r="N2" s="4"/>
      <c r="O2" s="4"/>
      <c r="P2" s="4"/>
      <c r="Q2" s="4"/>
      <c r="R2" s="4"/>
      <c r="S2" s="4"/>
    </row>
    <row r="3" spans="1:19" ht="15.75">
      <c r="A3" s="4"/>
      <c r="B3" s="4"/>
      <c r="C3" s="4"/>
      <c r="D3"/>
      <c r="E3"/>
      <c r="F3"/>
      <c r="G3"/>
      <c r="H3"/>
      <c r="I3"/>
      <c r="J3"/>
      <c r="K3"/>
      <c r="L3"/>
      <c r="M3" s="9"/>
      <c r="N3" s="4"/>
      <c r="O3" s="4"/>
      <c r="P3" s="4"/>
      <c r="Q3" s="4"/>
      <c r="R3" s="4"/>
      <c r="S3" s="4"/>
    </row>
    <row r="4" spans="1:19" ht="15.75">
      <c r="A4" s="4"/>
      <c r="B4" s="105" t="s">
        <v>34</v>
      </c>
      <c r="C4" s="4"/>
      <c r="D4" s="4"/>
      <c r="E4" s="4"/>
      <c r="F4" s="4"/>
      <c r="G4" s="4"/>
      <c r="H4" s="4"/>
      <c r="I4" s="4"/>
      <c r="J4" s="61"/>
      <c r="K4" s="62"/>
      <c r="L4" s="105" t="s">
        <v>35</v>
      </c>
      <c r="M4" s="4"/>
      <c r="N4" s="49"/>
      <c r="O4" s="4"/>
      <c r="P4" s="4"/>
      <c r="Q4" s="4"/>
      <c r="R4" s="4"/>
      <c r="S4" s="4"/>
    </row>
    <row r="5" spans="1:19" ht="15.75">
      <c r="A5" s="9"/>
      <c r="B5" s="106" t="str">
        <f>'Classement ligne et série'!B2</f>
        <v>Saison 2007/2008</v>
      </c>
      <c r="C5" s="250"/>
      <c r="D5" s="60"/>
      <c r="E5" s="60"/>
      <c r="F5" s="60"/>
      <c r="G5" s="60"/>
      <c r="H5" s="83"/>
      <c r="I5" s="60"/>
      <c r="J5" s="60"/>
      <c r="K5" s="60"/>
      <c r="L5" s="106" t="str">
        <f>'Classement ligne et série'!B2</f>
        <v>Saison 2007/2008</v>
      </c>
      <c r="M5" s="60"/>
      <c r="N5" s="60"/>
      <c r="O5" s="60"/>
      <c r="P5" s="60"/>
      <c r="Q5" s="60"/>
      <c r="R5" s="60"/>
      <c r="S5" s="60"/>
    </row>
    <row r="6" spans="1:19" ht="15.75">
      <c r="A6" s="3"/>
      <c r="B6" s="4"/>
      <c r="C6" s="83"/>
      <c r="D6" s="4"/>
      <c r="E6" s="4"/>
      <c r="F6" s="4"/>
      <c r="G6" s="4"/>
      <c r="H6" s="83"/>
      <c r="I6" s="4"/>
      <c r="J6" s="4"/>
      <c r="K6" s="4"/>
      <c r="L6" s="4"/>
      <c r="M6" s="4"/>
      <c r="N6" s="4"/>
      <c r="O6" s="4"/>
      <c r="P6" s="4"/>
      <c r="Q6" s="4"/>
      <c r="R6" s="83"/>
      <c r="S6" s="4"/>
    </row>
    <row r="7" spans="1:19" ht="15.75">
      <c r="A7" s="84" t="s">
        <v>0</v>
      </c>
      <c r="B7" s="84" t="s">
        <v>1</v>
      </c>
      <c r="C7" s="84" t="s">
        <v>5</v>
      </c>
      <c r="D7" s="84" t="s">
        <v>2</v>
      </c>
      <c r="E7" s="84" t="s">
        <v>2</v>
      </c>
      <c r="F7" s="84" t="s">
        <v>7</v>
      </c>
      <c r="G7" s="84" t="s">
        <v>8</v>
      </c>
      <c r="H7" s="84" t="s">
        <v>3</v>
      </c>
      <c r="I7" s="84" t="s">
        <v>6</v>
      </c>
      <c r="J7" s="85"/>
      <c r="K7" s="84" t="s">
        <v>0</v>
      </c>
      <c r="L7" s="84" t="s">
        <v>1</v>
      </c>
      <c r="M7" s="84" t="s">
        <v>5</v>
      </c>
      <c r="N7" s="84" t="s">
        <v>2</v>
      </c>
      <c r="O7" s="84" t="s">
        <v>2</v>
      </c>
      <c r="P7" s="84" t="s">
        <v>7</v>
      </c>
      <c r="Q7" s="84" t="s">
        <v>8</v>
      </c>
      <c r="R7" s="84" t="s">
        <v>3</v>
      </c>
      <c r="S7" s="84" t="s">
        <v>6</v>
      </c>
    </row>
    <row r="8" spans="1:19" ht="15.75">
      <c r="A8" s="14"/>
      <c r="B8" s="14"/>
      <c r="C8" s="14"/>
      <c r="D8" s="14" t="s">
        <v>10</v>
      </c>
      <c r="E8" s="14" t="s">
        <v>11</v>
      </c>
      <c r="F8" s="14">
        <v>200</v>
      </c>
      <c r="G8" s="14">
        <v>200</v>
      </c>
      <c r="H8" s="91" t="s">
        <v>121</v>
      </c>
      <c r="I8" s="14"/>
      <c r="J8" s="85"/>
      <c r="K8" s="14"/>
      <c r="L8" s="14"/>
      <c r="M8" s="14"/>
      <c r="N8" s="14" t="s">
        <v>10</v>
      </c>
      <c r="O8" s="14" t="s">
        <v>11</v>
      </c>
      <c r="P8" s="14">
        <v>200</v>
      </c>
      <c r="Q8" s="14">
        <v>200</v>
      </c>
      <c r="R8" s="91" t="s">
        <v>121</v>
      </c>
      <c r="S8" s="14"/>
    </row>
    <row r="9" spans="1:19" ht="15.75">
      <c r="A9" s="77"/>
      <c r="B9" s="77"/>
      <c r="C9" s="77"/>
      <c r="D9" s="77"/>
      <c r="E9" s="77"/>
      <c r="F9" s="77"/>
      <c r="G9" s="77"/>
      <c r="H9" s="75"/>
      <c r="I9" s="75"/>
      <c r="J9" s="85"/>
      <c r="K9" s="77"/>
      <c r="L9" s="77"/>
      <c r="M9" s="77"/>
      <c r="N9" s="17"/>
      <c r="O9" s="17"/>
      <c r="P9" s="17"/>
      <c r="Q9" s="17"/>
      <c r="R9" s="75"/>
      <c r="S9" s="75"/>
    </row>
    <row r="10" spans="1:19" ht="15.75">
      <c r="A10" s="284">
        <v>1</v>
      </c>
      <c r="B10" s="111" t="s">
        <v>106</v>
      </c>
      <c r="C10" s="109">
        <v>186.2051282051282</v>
      </c>
      <c r="D10" s="33">
        <v>14524</v>
      </c>
      <c r="E10" s="29">
        <v>78</v>
      </c>
      <c r="F10" s="282">
        <v>23</v>
      </c>
      <c r="G10" s="283">
        <v>0.2948717948717949</v>
      </c>
      <c r="H10" s="241">
        <v>185.7</v>
      </c>
      <c r="I10" s="219">
        <v>0.5051282051282158</v>
      </c>
      <c r="J10" s="238"/>
      <c r="K10" s="284">
        <v>1</v>
      </c>
      <c r="L10" s="111" t="s">
        <v>106</v>
      </c>
      <c r="M10" s="109">
        <v>192.14634146341464</v>
      </c>
      <c r="N10" s="33">
        <v>7878</v>
      </c>
      <c r="O10" s="29">
        <v>41</v>
      </c>
      <c r="P10" s="282">
        <v>19</v>
      </c>
      <c r="Q10" s="283">
        <v>0.4634146341463415</v>
      </c>
      <c r="R10" s="81">
        <v>187.3300018310547</v>
      </c>
      <c r="S10" s="34">
        <v>4.816339632359956</v>
      </c>
    </row>
    <row r="11" spans="1:19" ht="15.75">
      <c r="A11" s="88">
        <v>2</v>
      </c>
      <c r="B11" s="220" t="s">
        <v>100</v>
      </c>
      <c r="C11" s="32">
        <v>174.9777777777778</v>
      </c>
      <c r="D11" s="33">
        <v>7874</v>
      </c>
      <c r="E11" s="29">
        <v>45</v>
      </c>
      <c r="F11" s="33">
        <v>6</v>
      </c>
      <c r="G11" s="86">
        <v>0.13333333333333333</v>
      </c>
      <c r="H11" s="241">
        <v>182.1</v>
      </c>
      <c r="I11" s="219">
        <v>-7.122222222222206</v>
      </c>
      <c r="J11" s="8"/>
      <c r="K11" s="88">
        <v>2</v>
      </c>
      <c r="L11" s="28" t="s">
        <v>15</v>
      </c>
      <c r="M11" s="32">
        <v>176.25</v>
      </c>
      <c r="N11" s="33">
        <v>2115</v>
      </c>
      <c r="O11" s="28">
        <v>12</v>
      </c>
      <c r="P11" s="33">
        <v>1</v>
      </c>
      <c r="Q11" s="86">
        <v>0.08333333333333333</v>
      </c>
      <c r="R11" s="81">
        <v>0</v>
      </c>
      <c r="S11" s="34" t="s">
        <v>131</v>
      </c>
    </row>
    <row r="12" spans="1:19" ht="15.75">
      <c r="A12" s="88">
        <v>3</v>
      </c>
      <c r="B12" s="220" t="s">
        <v>109</v>
      </c>
      <c r="C12" s="32">
        <v>174.22619047619048</v>
      </c>
      <c r="D12" s="33">
        <v>14635</v>
      </c>
      <c r="E12" s="29">
        <v>84</v>
      </c>
      <c r="F12" s="33">
        <v>6</v>
      </c>
      <c r="G12" s="86">
        <v>0.07142857142857142</v>
      </c>
      <c r="H12" s="241">
        <v>172.56</v>
      </c>
      <c r="I12" s="34">
        <v>1.6661904761904793</v>
      </c>
      <c r="J12" s="54"/>
      <c r="K12" s="88">
        <v>3</v>
      </c>
      <c r="L12" s="28" t="s">
        <v>12</v>
      </c>
      <c r="M12" s="32">
        <v>174.81632653061226</v>
      </c>
      <c r="N12" s="33">
        <v>8566</v>
      </c>
      <c r="O12" s="29">
        <v>49</v>
      </c>
      <c r="P12" s="33">
        <v>5</v>
      </c>
      <c r="Q12" s="86">
        <v>0.10204081632653061</v>
      </c>
      <c r="R12" s="81">
        <v>174.92999267578125</v>
      </c>
      <c r="S12" s="34">
        <v>-0.11366614516899176</v>
      </c>
    </row>
    <row r="13" spans="1:19" ht="15.75">
      <c r="A13" s="88">
        <v>4</v>
      </c>
      <c r="B13" s="220" t="s">
        <v>12</v>
      </c>
      <c r="C13" s="32">
        <v>173.25714285714287</v>
      </c>
      <c r="D13" s="33">
        <v>18192</v>
      </c>
      <c r="E13" s="29">
        <v>105</v>
      </c>
      <c r="F13" s="33">
        <v>5</v>
      </c>
      <c r="G13" s="86">
        <v>0.047619047619047616</v>
      </c>
      <c r="H13" s="241">
        <v>179.27</v>
      </c>
      <c r="I13" s="34">
        <v>-6.012857142857143</v>
      </c>
      <c r="J13" s="54"/>
      <c r="K13" s="88">
        <v>4</v>
      </c>
      <c r="L13" s="28" t="s">
        <v>26</v>
      </c>
      <c r="M13" s="32">
        <v>172.52777777777777</v>
      </c>
      <c r="N13" s="33">
        <v>6211</v>
      </c>
      <c r="O13" s="28">
        <v>36</v>
      </c>
      <c r="P13" s="33">
        <v>3</v>
      </c>
      <c r="Q13" s="86">
        <v>0.08333333333333333</v>
      </c>
      <c r="R13" s="81">
        <v>178.5500030517578</v>
      </c>
      <c r="S13" s="34">
        <v>-6.022225273980041</v>
      </c>
    </row>
    <row r="14" spans="1:19" ht="15.75">
      <c r="A14" s="88">
        <v>5</v>
      </c>
      <c r="B14" s="28" t="s">
        <v>25</v>
      </c>
      <c r="C14" s="32">
        <v>172.10344827586206</v>
      </c>
      <c r="D14" s="33">
        <v>14973</v>
      </c>
      <c r="E14" s="29">
        <v>87</v>
      </c>
      <c r="F14" s="33">
        <v>9</v>
      </c>
      <c r="G14" s="86">
        <v>0.10344827586206896</v>
      </c>
      <c r="H14" s="241">
        <v>172.29</v>
      </c>
      <c r="I14" s="219">
        <v>-0.18655172413792798</v>
      </c>
      <c r="J14" s="54"/>
      <c r="K14" s="88">
        <v>5</v>
      </c>
      <c r="L14" s="28" t="s">
        <v>25</v>
      </c>
      <c r="M14" s="32">
        <v>170.28571428571428</v>
      </c>
      <c r="N14" s="33">
        <v>4768</v>
      </c>
      <c r="O14" s="29">
        <v>28</v>
      </c>
      <c r="P14" s="33">
        <v>3</v>
      </c>
      <c r="Q14" s="86">
        <v>0.10714285714285714</v>
      </c>
      <c r="R14" s="81">
        <v>164.0399932861328</v>
      </c>
      <c r="S14" s="34">
        <v>6.245720999581465</v>
      </c>
    </row>
    <row r="15" spans="1:19" ht="15.75">
      <c r="A15" s="88">
        <v>6</v>
      </c>
      <c r="B15" s="29" t="s">
        <v>26</v>
      </c>
      <c r="C15" s="32">
        <v>171.88888888888889</v>
      </c>
      <c r="D15" s="33">
        <v>13923</v>
      </c>
      <c r="E15" s="29">
        <v>81</v>
      </c>
      <c r="F15" s="33">
        <v>12</v>
      </c>
      <c r="G15" s="86">
        <v>0.14814814814814814</v>
      </c>
      <c r="H15" s="241">
        <v>182.3</v>
      </c>
      <c r="I15" s="34">
        <v>-10.411111111111126</v>
      </c>
      <c r="J15" s="54"/>
      <c r="K15" s="324">
        <v>6</v>
      </c>
      <c r="L15" s="220" t="s">
        <v>100</v>
      </c>
      <c r="M15" s="32">
        <v>165.80851063829786</v>
      </c>
      <c r="N15" s="33">
        <v>7793</v>
      </c>
      <c r="O15" s="29">
        <v>47</v>
      </c>
      <c r="P15" s="33">
        <v>3</v>
      </c>
      <c r="Q15" s="86">
        <v>0.06382978723404255</v>
      </c>
      <c r="R15" s="81">
        <v>178.5500030517578</v>
      </c>
      <c r="S15" s="34">
        <v>-12.741492413459952</v>
      </c>
    </row>
    <row r="16" spans="1:19" ht="15.75">
      <c r="A16" s="88">
        <v>7</v>
      </c>
      <c r="B16" s="28" t="s">
        <v>107</v>
      </c>
      <c r="C16" s="32">
        <v>158.45238095238096</v>
      </c>
      <c r="D16" s="33">
        <v>13310</v>
      </c>
      <c r="E16" s="28">
        <v>84</v>
      </c>
      <c r="F16" s="33">
        <v>5</v>
      </c>
      <c r="G16" s="86">
        <v>0.05952380952380952</v>
      </c>
      <c r="H16" s="241">
        <v>153.82</v>
      </c>
      <c r="I16" s="34">
        <v>4.63238095238097</v>
      </c>
      <c r="J16" s="54"/>
      <c r="K16" s="88">
        <v>7</v>
      </c>
      <c r="L16" s="81" t="s">
        <v>101</v>
      </c>
      <c r="M16" s="32">
        <v>164.45454545454547</v>
      </c>
      <c r="N16" s="33">
        <v>3618</v>
      </c>
      <c r="O16" s="29">
        <v>22</v>
      </c>
      <c r="P16" s="33">
        <v>2</v>
      </c>
      <c r="Q16" s="86">
        <v>0.09090909090909091</v>
      </c>
      <c r="R16" s="81">
        <v>158.02999877929688</v>
      </c>
      <c r="S16" s="34">
        <v>6.4245466752485925</v>
      </c>
    </row>
    <row r="17" spans="1:19" ht="15.75">
      <c r="A17" s="284">
        <v>8</v>
      </c>
      <c r="B17" s="111" t="s">
        <v>16</v>
      </c>
      <c r="C17" s="109">
        <v>157.67619047619047</v>
      </c>
      <c r="D17" s="33">
        <v>16556</v>
      </c>
      <c r="E17" s="29">
        <v>105</v>
      </c>
      <c r="F17" s="33">
        <v>1</v>
      </c>
      <c r="G17" s="86">
        <v>0.009523809523809525</v>
      </c>
      <c r="H17" s="241">
        <v>157.13</v>
      </c>
      <c r="I17" s="34">
        <v>0.5461904761904748</v>
      </c>
      <c r="J17" s="54"/>
      <c r="K17" s="88">
        <v>8</v>
      </c>
      <c r="L17" s="28" t="s">
        <v>109</v>
      </c>
      <c r="M17" s="32">
        <v>163.6153846153846</v>
      </c>
      <c r="N17" s="33">
        <v>6381</v>
      </c>
      <c r="O17" s="29">
        <v>39</v>
      </c>
      <c r="P17" s="33">
        <v>1</v>
      </c>
      <c r="Q17" s="86">
        <v>0.02564102564102564</v>
      </c>
      <c r="R17" s="81">
        <v>155.1199951171875</v>
      </c>
      <c r="S17" s="34">
        <v>8.495389498197113</v>
      </c>
    </row>
    <row r="18" spans="1:19" ht="15.75">
      <c r="A18" s="88">
        <v>9</v>
      </c>
      <c r="B18" s="28" t="s">
        <v>15</v>
      </c>
      <c r="C18" s="32">
        <v>156.85185185185185</v>
      </c>
      <c r="D18" s="33">
        <v>21175</v>
      </c>
      <c r="E18" s="29">
        <v>135</v>
      </c>
      <c r="F18" s="33">
        <v>5</v>
      </c>
      <c r="G18" s="86">
        <v>0.037037037037037035</v>
      </c>
      <c r="H18" s="241">
        <v>154.2</v>
      </c>
      <c r="I18" s="34">
        <v>2.651851851851859</v>
      </c>
      <c r="J18" s="54"/>
      <c r="K18" s="88">
        <v>9</v>
      </c>
      <c r="L18" s="28" t="s">
        <v>95</v>
      </c>
      <c r="M18" s="32">
        <v>160.4516129032258</v>
      </c>
      <c r="N18" s="33">
        <v>4974</v>
      </c>
      <c r="O18" s="29">
        <v>31</v>
      </c>
      <c r="P18" s="33">
        <v>1</v>
      </c>
      <c r="Q18" s="86">
        <v>0.03225806451612903</v>
      </c>
      <c r="R18" s="81">
        <v>146.2899932861328</v>
      </c>
      <c r="S18" s="34">
        <v>14.161619617092981</v>
      </c>
    </row>
    <row r="19" spans="1:19" ht="15.75">
      <c r="A19" s="88">
        <v>10</v>
      </c>
      <c r="B19" s="28" t="s">
        <v>13</v>
      </c>
      <c r="C19" s="32">
        <v>154.8395061728395</v>
      </c>
      <c r="D19" s="33">
        <v>12542</v>
      </c>
      <c r="E19" s="28">
        <v>81</v>
      </c>
      <c r="F19" s="33">
        <v>3</v>
      </c>
      <c r="G19" s="86">
        <v>0.037037037037037035</v>
      </c>
      <c r="H19" s="241">
        <v>151.6</v>
      </c>
      <c r="I19" s="34">
        <v>3.239506172839498</v>
      </c>
      <c r="J19" s="54"/>
      <c r="K19" s="284">
        <v>10</v>
      </c>
      <c r="L19" s="111" t="s">
        <v>16</v>
      </c>
      <c r="M19" s="109">
        <v>158.48</v>
      </c>
      <c r="N19" s="33">
        <v>3962</v>
      </c>
      <c r="O19" s="28">
        <v>25</v>
      </c>
      <c r="P19" s="33">
        <v>0</v>
      </c>
      <c r="Q19" s="86">
        <v>0</v>
      </c>
      <c r="R19" s="81">
        <v>160.1199951171875</v>
      </c>
      <c r="S19" s="240">
        <v>-1.6399951171875102</v>
      </c>
    </row>
    <row r="20" spans="1:19" ht="15.75">
      <c r="A20" s="88">
        <v>11</v>
      </c>
      <c r="B20" s="321" t="s">
        <v>101</v>
      </c>
      <c r="C20" s="32">
        <v>151.47222222222223</v>
      </c>
      <c r="D20" s="33">
        <v>10906</v>
      </c>
      <c r="E20" s="29">
        <v>72</v>
      </c>
      <c r="F20" s="33">
        <v>3</v>
      </c>
      <c r="G20" s="86">
        <v>0.041666666666666664</v>
      </c>
      <c r="H20" s="241">
        <v>155.79</v>
      </c>
      <c r="I20" s="34">
        <v>-4.3177777777777635</v>
      </c>
      <c r="J20" s="8"/>
      <c r="K20" s="88">
        <v>11</v>
      </c>
      <c r="L20" s="28" t="s">
        <v>119</v>
      </c>
      <c r="M20" s="32">
        <v>153.23809523809524</v>
      </c>
      <c r="N20" s="33">
        <v>3218</v>
      </c>
      <c r="O20" s="29">
        <v>21</v>
      </c>
      <c r="P20" s="33">
        <v>1</v>
      </c>
      <c r="Q20" s="86">
        <v>0.047619047619047616</v>
      </c>
      <c r="R20" s="81">
        <v>153.4600067138672</v>
      </c>
      <c r="S20" s="240">
        <v>-0.2219114757719467</v>
      </c>
    </row>
    <row r="21" spans="1:19" ht="15.75">
      <c r="A21" s="88">
        <v>12</v>
      </c>
      <c r="B21" s="28" t="s">
        <v>119</v>
      </c>
      <c r="C21" s="32">
        <v>151.46666666666667</v>
      </c>
      <c r="D21" s="33">
        <v>2272</v>
      </c>
      <c r="E21" s="29">
        <v>15</v>
      </c>
      <c r="F21" s="33">
        <v>0</v>
      </c>
      <c r="G21" s="86">
        <v>0</v>
      </c>
      <c r="H21" s="241">
        <v>160.67</v>
      </c>
      <c r="I21" s="34">
        <v>-9.203333333333319</v>
      </c>
      <c r="J21" s="54"/>
      <c r="K21" s="88">
        <v>12</v>
      </c>
      <c r="L21" s="28" t="s">
        <v>13</v>
      </c>
      <c r="M21" s="32">
        <v>152.46875</v>
      </c>
      <c r="N21" s="33">
        <v>4879</v>
      </c>
      <c r="O21" s="28">
        <v>32</v>
      </c>
      <c r="P21" s="33">
        <v>1</v>
      </c>
      <c r="Q21" s="86">
        <v>0.03125</v>
      </c>
      <c r="R21" s="81">
        <v>152.10000610351562</v>
      </c>
      <c r="S21" s="240">
        <v>0.368743896484375</v>
      </c>
    </row>
    <row r="22" spans="1:19" ht="15.75">
      <c r="A22" s="88">
        <v>13</v>
      </c>
      <c r="B22" s="321" t="s">
        <v>95</v>
      </c>
      <c r="C22" s="32">
        <v>148.45555555555555</v>
      </c>
      <c r="D22" s="33">
        <v>13361</v>
      </c>
      <c r="E22" s="29">
        <v>90</v>
      </c>
      <c r="F22" s="33">
        <v>0</v>
      </c>
      <c r="G22" s="86">
        <v>0</v>
      </c>
      <c r="H22" s="241">
        <v>144.84</v>
      </c>
      <c r="I22" s="34">
        <v>3.615555555555545</v>
      </c>
      <c r="J22" s="54"/>
      <c r="K22" s="88">
        <v>13</v>
      </c>
      <c r="L22" s="321" t="s">
        <v>107</v>
      </c>
      <c r="M22" s="32">
        <v>151.58823529411765</v>
      </c>
      <c r="N22" s="33">
        <v>5154</v>
      </c>
      <c r="O22" s="29">
        <v>34</v>
      </c>
      <c r="P22" s="33">
        <v>0</v>
      </c>
      <c r="Q22" s="86">
        <v>0</v>
      </c>
      <c r="R22" s="81">
        <v>143.19000244140625</v>
      </c>
      <c r="S22" s="34">
        <v>8.398232852711402</v>
      </c>
    </row>
    <row r="23" spans="1:19" ht="15.75">
      <c r="A23" s="88">
        <v>14</v>
      </c>
      <c r="B23" s="321" t="s">
        <v>108</v>
      </c>
      <c r="C23" s="32">
        <v>145.2716049382716</v>
      </c>
      <c r="D23" s="33">
        <v>11767</v>
      </c>
      <c r="E23" s="29">
        <v>81</v>
      </c>
      <c r="F23" s="33">
        <v>2</v>
      </c>
      <c r="G23" s="86">
        <v>0.024691358024691357</v>
      </c>
      <c r="H23" s="241">
        <v>140.33</v>
      </c>
      <c r="I23" s="34">
        <v>4.941604938271581</v>
      </c>
      <c r="J23" s="54"/>
      <c r="K23" s="88">
        <v>14</v>
      </c>
      <c r="L23" s="321" t="s">
        <v>108</v>
      </c>
      <c r="M23" s="32">
        <v>145.03571428571428</v>
      </c>
      <c r="N23" s="33">
        <v>4061</v>
      </c>
      <c r="O23" s="29">
        <v>28</v>
      </c>
      <c r="P23" s="33">
        <v>0</v>
      </c>
      <c r="Q23" s="86">
        <v>0</v>
      </c>
      <c r="R23" s="81">
        <v>132.4199981689453</v>
      </c>
      <c r="S23" s="34">
        <v>12.615716116768965</v>
      </c>
    </row>
    <row r="24" spans="1:19" ht="15.75">
      <c r="A24" s="88">
        <v>15</v>
      </c>
      <c r="B24" s="29" t="s">
        <v>14</v>
      </c>
      <c r="C24" s="32">
        <v>142.55555555555554</v>
      </c>
      <c r="D24" s="33">
        <v>6415</v>
      </c>
      <c r="E24" s="29">
        <v>45</v>
      </c>
      <c r="F24" s="33">
        <v>0</v>
      </c>
      <c r="G24" s="86">
        <v>0</v>
      </c>
      <c r="H24" s="241">
        <v>137.36</v>
      </c>
      <c r="I24" s="34"/>
      <c r="J24" s="238"/>
      <c r="K24" s="88">
        <v>15</v>
      </c>
      <c r="L24" s="29" t="s">
        <v>14</v>
      </c>
      <c r="M24" s="32">
        <v>143.8125</v>
      </c>
      <c r="N24" s="33">
        <v>4602</v>
      </c>
      <c r="O24" s="28">
        <v>32</v>
      </c>
      <c r="P24" s="33">
        <v>1</v>
      </c>
      <c r="Q24" s="86">
        <v>0.03125</v>
      </c>
      <c r="R24" s="81">
        <v>141.3000030517578</v>
      </c>
      <c r="S24" s="34"/>
    </row>
    <row r="25" spans="1:19" ht="15.75">
      <c r="A25" s="88">
        <v>16</v>
      </c>
      <c r="B25" s="28" t="s">
        <v>102</v>
      </c>
      <c r="C25" s="32">
        <v>120.28</v>
      </c>
      <c r="D25" s="33">
        <v>9021</v>
      </c>
      <c r="E25" s="29">
        <v>75</v>
      </c>
      <c r="F25" s="33">
        <v>0</v>
      </c>
      <c r="G25" s="86">
        <v>0</v>
      </c>
      <c r="H25" s="241">
        <v>119.12</v>
      </c>
      <c r="I25" s="34"/>
      <c r="J25" s="54"/>
      <c r="K25" s="88">
        <v>16</v>
      </c>
      <c r="L25" s="29" t="s">
        <v>102</v>
      </c>
      <c r="M25" s="32">
        <v>118.65</v>
      </c>
      <c r="N25" s="33">
        <v>2373</v>
      </c>
      <c r="O25" s="29">
        <v>20</v>
      </c>
      <c r="P25" s="33">
        <v>0</v>
      </c>
      <c r="Q25" s="86">
        <v>0</v>
      </c>
      <c r="R25" s="81">
        <v>126.13999938964844</v>
      </c>
      <c r="S25" s="239"/>
    </row>
    <row r="26" spans="1:19" ht="15.75">
      <c r="A26" s="88"/>
      <c r="B26" s="81" t="s">
        <v>17</v>
      </c>
      <c r="C26" s="32">
        <v>0</v>
      </c>
      <c r="D26" s="33"/>
      <c r="E26" s="29"/>
      <c r="F26" s="33"/>
      <c r="G26" s="86">
        <v>0</v>
      </c>
      <c r="H26" s="241"/>
      <c r="I26" s="34"/>
      <c r="J26" s="54"/>
      <c r="K26" s="88"/>
      <c r="L26" s="28" t="s">
        <v>17</v>
      </c>
      <c r="M26" s="32">
        <v>0</v>
      </c>
      <c r="N26" s="33"/>
      <c r="O26" s="29"/>
      <c r="P26" s="33"/>
      <c r="Q26" s="86">
        <v>0</v>
      </c>
      <c r="R26" s="81"/>
      <c r="S26" s="240"/>
    </row>
    <row r="27" spans="1:19" ht="15.75">
      <c r="A27" s="88"/>
      <c r="B27" s="28" t="s">
        <v>17</v>
      </c>
      <c r="C27" s="32">
        <v>0</v>
      </c>
      <c r="D27" s="33"/>
      <c r="E27" s="29"/>
      <c r="F27" s="33"/>
      <c r="G27" s="86">
        <v>0</v>
      </c>
      <c r="H27" s="241"/>
      <c r="I27" s="34"/>
      <c r="J27" s="54"/>
      <c r="K27" s="88"/>
      <c r="L27" s="28" t="s">
        <v>17</v>
      </c>
      <c r="M27" s="32">
        <v>0</v>
      </c>
      <c r="N27" s="33"/>
      <c r="O27" s="29"/>
      <c r="P27" s="33"/>
      <c r="Q27" s="86">
        <v>0</v>
      </c>
      <c r="R27" s="81"/>
      <c r="S27" s="240"/>
    </row>
    <row r="28" spans="1:19" ht="15.75">
      <c r="A28" s="88"/>
      <c r="B28" s="28" t="s">
        <v>17</v>
      </c>
      <c r="C28" s="32">
        <v>0</v>
      </c>
      <c r="D28" s="33"/>
      <c r="E28" s="28"/>
      <c r="F28" s="33"/>
      <c r="G28" s="86">
        <v>0</v>
      </c>
      <c r="H28" s="241"/>
      <c r="I28" s="34"/>
      <c r="J28" s="54"/>
      <c r="K28" s="88"/>
      <c r="L28" s="28" t="s">
        <v>17</v>
      </c>
      <c r="M28" s="32">
        <v>0</v>
      </c>
      <c r="N28" s="33"/>
      <c r="O28" s="29"/>
      <c r="P28" s="33"/>
      <c r="Q28" s="86">
        <v>0</v>
      </c>
      <c r="R28" s="81"/>
      <c r="S28" s="240"/>
    </row>
    <row r="29" spans="1:19" ht="15.75">
      <c r="A29" s="53"/>
      <c r="B29" s="89" t="s">
        <v>17</v>
      </c>
      <c r="C29" s="90">
        <f>IF(E29&gt;0,D29/E29,0)</f>
        <v>0</v>
      </c>
      <c r="D29" s="89"/>
      <c r="E29" s="89"/>
      <c r="F29" s="89"/>
      <c r="G29" s="89"/>
      <c r="H29" s="89"/>
      <c r="I29" s="89"/>
      <c r="J29" s="54"/>
      <c r="K29" s="53"/>
      <c r="L29" s="89" t="s">
        <v>17</v>
      </c>
      <c r="M29" s="90">
        <f>IF(O29&gt;0,N29/O29,0)</f>
        <v>0</v>
      </c>
      <c r="N29" s="89"/>
      <c r="O29" s="89"/>
      <c r="P29" s="89"/>
      <c r="Q29" s="89"/>
      <c r="R29" s="89"/>
      <c r="S29" s="89"/>
    </row>
  </sheetData>
  <printOptions horizontalCentered="1"/>
  <pageMargins left="0" right="0" top="0" bottom="0" header="0" footer="0"/>
  <pageSetup fitToHeight="1" fitToWidth="1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L34"/>
  <sheetViews>
    <sheetView showGridLines="0" workbookViewId="0" topLeftCell="A1">
      <selection activeCell="A1" sqref="A1"/>
    </sheetView>
  </sheetViews>
  <sheetFormatPr defaultColWidth="12" defaultRowHeight="12.75"/>
  <cols>
    <col min="1" max="1" width="20.5" style="0" customWidth="1"/>
    <col min="2" max="2" width="6.5" style="0" customWidth="1"/>
    <col min="3" max="3" width="30" style="0" customWidth="1"/>
    <col min="4" max="4" width="2.16015625" style="0" customWidth="1"/>
    <col min="5" max="5" width="10.5" style="215" customWidth="1"/>
    <col min="6" max="6" width="1.83203125" style="0" customWidth="1"/>
    <col min="7" max="7" width="20.5" style="0" customWidth="1"/>
    <col min="8" max="8" width="6.5" style="0" customWidth="1"/>
    <col min="9" max="9" width="28.5" style="0" customWidth="1"/>
    <col min="10" max="10" width="2.16015625" style="0" customWidth="1"/>
    <col min="11" max="11" width="10.5" style="215" customWidth="1"/>
  </cols>
  <sheetData>
    <row r="1" spans="1:11" ht="18.75">
      <c r="A1" s="160" t="s">
        <v>19</v>
      </c>
      <c r="B1" s="160"/>
      <c r="C1" s="160"/>
      <c r="D1" s="160"/>
      <c r="E1" s="251"/>
      <c r="F1" s="160"/>
      <c r="G1" s="160"/>
      <c r="H1" s="160"/>
      <c r="I1" s="160"/>
      <c r="J1" s="160"/>
      <c r="K1" s="251"/>
    </row>
    <row r="3" spans="1:11" ht="17.25" customHeight="1">
      <c r="A3" s="161" t="s">
        <v>63</v>
      </c>
      <c r="B3" s="162"/>
      <c r="C3" s="163"/>
      <c r="D3" s="163"/>
      <c r="E3" s="252"/>
      <c r="G3" s="161" t="s">
        <v>64</v>
      </c>
      <c r="H3" s="163"/>
      <c r="I3" s="163"/>
      <c r="J3" s="163"/>
      <c r="K3" s="253"/>
    </row>
    <row r="4" spans="1:11" ht="12.75">
      <c r="A4" s="167"/>
      <c r="B4" s="168"/>
      <c r="C4" s="170"/>
      <c r="D4" s="170"/>
      <c r="E4" s="254"/>
      <c r="G4" s="167"/>
      <c r="H4" s="168"/>
      <c r="I4" s="170"/>
      <c r="J4" s="170"/>
      <c r="K4" s="255"/>
    </row>
    <row r="5" spans="1:11" ht="12.75">
      <c r="A5" s="256" t="s">
        <v>65</v>
      </c>
      <c r="B5" s="257">
        <v>299</v>
      </c>
      <c r="C5" s="184" t="s">
        <v>66</v>
      </c>
      <c r="D5" s="184" t="s">
        <v>67</v>
      </c>
      <c r="E5" s="258">
        <v>37599</v>
      </c>
      <c r="G5" s="256" t="s">
        <v>68</v>
      </c>
      <c r="H5" s="186">
        <v>237</v>
      </c>
      <c r="I5" s="184" t="s">
        <v>82</v>
      </c>
      <c r="J5" s="184" t="s">
        <v>67</v>
      </c>
      <c r="K5" s="258">
        <v>34793</v>
      </c>
    </row>
    <row r="6" spans="1:12" ht="12.75">
      <c r="A6" s="185" t="s">
        <v>55</v>
      </c>
      <c r="B6" s="186"/>
      <c r="C6" s="184"/>
      <c r="D6" s="184"/>
      <c r="E6" s="258"/>
      <c r="F6" t="s">
        <v>69</v>
      </c>
      <c r="G6" s="185" t="s">
        <v>55</v>
      </c>
      <c r="H6" s="186"/>
      <c r="I6" s="184"/>
      <c r="J6" s="184"/>
      <c r="K6" s="258"/>
      <c r="L6" t="s">
        <v>69</v>
      </c>
    </row>
    <row r="7" spans="1:11" ht="12.75">
      <c r="A7" s="256" t="s">
        <v>70</v>
      </c>
      <c r="B7" s="186">
        <v>748</v>
      </c>
      <c r="C7" s="184" t="s">
        <v>79</v>
      </c>
      <c r="D7" s="184" t="s">
        <v>67</v>
      </c>
      <c r="E7" s="258">
        <v>37760</v>
      </c>
      <c r="G7" s="256" t="s">
        <v>70</v>
      </c>
      <c r="H7" s="186">
        <v>614</v>
      </c>
      <c r="I7" s="184" t="s">
        <v>73</v>
      </c>
      <c r="J7" s="184" t="s">
        <v>67</v>
      </c>
      <c r="K7" s="258">
        <v>38053</v>
      </c>
    </row>
    <row r="8" spans="1:11" ht="13.5">
      <c r="A8" s="179" t="str">
        <f>"Soit "&amp;TEXT(B7/3,"###,00")&amp;" de moyenne"</f>
        <v>Soit 249,33 de moyenne</v>
      </c>
      <c r="B8" s="186"/>
      <c r="C8" s="184"/>
      <c r="D8" s="184"/>
      <c r="E8" s="258"/>
      <c r="G8" s="179" t="str">
        <f>"Soit "&amp;TEXT(H7/3,"###,00")&amp;" de moyenne"</f>
        <v>Soit 204,67 de moyenne</v>
      </c>
      <c r="H8" s="186"/>
      <c r="I8" s="184"/>
      <c r="J8" s="184"/>
      <c r="K8" s="258"/>
    </row>
    <row r="9" spans="1:12" ht="12.75">
      <c r="A9" s="185" t="s">
        <v>55</v>
      </c>
      <c r="B9" s="186"/>
      <c r="C9" s="184"/>
      <c r="D9" s="184"/>
      <c r="E9" s="258"/>
      <c r="F9" t="s">
        <v>69</v>
      </c>
      <c r="G9" s="185" t="s">
        <v>55</v>
      </c>
      <c r="H9" s="186"/>
      <c r="I9" s="184"/>
      <c r="J9" s="184"/>
      <c r="K9" s="258"/>
      <c r="L9" t="s">
        <v>69</v>
      </c>
    </row>
    <row r="10" spans="1:11" ht="12.75">
      <c r="A10" s="256" t="s">
        <v>71</v>
      </c>
      <c r="B10" s="186">
        <v>916</v>
      </c>
      <c r="C10" s="184" t="s">
        <v>66</v>
      </c>
      <c r="D10" s="184" t="s">
        <v>67</v>
      </c>
      <c r="E10" s="258">
        <v>37520</v>
      </c>
      <c r="G10" s="256" t="s">
        <v>71</v>
      </c>
      <c r="H10" s="186">
        <v>779</v>
      </c>
      <c r="I10" s="184" t="s">
        <v>73</v>
      </c>
      <c r="J10" s="184" t="s">
        <v>67</v>
      </c>
      <c r="K10" s="258">
        <v>38053</v>
      </c>
    </row>
    <row r="11" spans="1:11" ht="13.5">
      <c r="A11" s="179" t="str">
        <f>"Soit "&amp;TEXT(B10/4,"###,00")&amp;" de moyenne"</f>
        <v>Soit 229,00 de moyenne</v>
      </c>
      <c r="B11" s="186"/>
      <c r="C11" s="184"/>
      <c r="D11" s="184"/>
      <c r="E11" s="258"/>
      <c r="G11" s="179" t="str">
        <f>"Soit "&amp;TEXT(H10/4,"###,00")&amp;" de moyenne"</f>
        <v>Soit 194,75 de moyenne</v>
      </c>
      <c r="H11" s="186"/>
      <c r="I11" s="184"/>
      <c r="J11" s="184"/>
      <c r="K11" s="258"/>
    </row>
    <row r="12" spans="1:12" ht="12.75">
      <c r="A12" s="185" t="s">
        <v>55</v>
      </c>
      <c r="B12" s="186"/>
      <c r="C12" s="184"/>
      <c r="D12" s="184"/>
      <c r="E12" s="258"/>
      <c r="F12" t="s">
        <v>69</v>
      </c>
      <c r="G12" s="185" t="s">
        <v>55</v>
      </c>
      <c r="H12" s="186"/>
      <c r="I12" s="184"/>
      <c r="J12" s="184"/>
      <c r="K12" s="258"/>
      <c r="L12" t="s">
        <v>69</v>
      </c>
    </row>
    <row r="13" spans="1:11" ht="12.75">
      <c r="A13" s="256" t="s">
        <v>72</v>
      </c>
      <c r="B13" s="186">
        <v>1328</v>
      </c>
      <c r="C13" s="184" t="s">
        <v>66</v>
      </c>
      <c r="D13" s="184" t="s">
        <v>67</v>
      </c>
      <c r="E13" s="258">
        <v>37520</v>
      </c>
      <c r="G13" s="256" t="s">
        <v>72</v>
      </c>
      <c r="H13" s="186">
        <v>995</v>
      </c>
      <c r="I13" s="184" t="s">
        <v>94</v>
      </c>
      <c r="J13" s="184" t="s">
        <v>67</v>
      </c>
      <c r="K13" s="258">
        <v>38431</v>
      </c>
    </row>
    <row r="14" spans="1:11" ht="13.5">
      <c r="A14" s="179" t="str">
        <f>"Soit "&amp;TEXT(B13/6,"###,00")&amp;" de moyenne"</f>
        <v>Soit 221,33 de moyenne</v>
      </c>
      <c r="B14" s="186"/>
      <c r="C14" s="184"/>
      <c r="D14" s="184"/>
      <c r="E14" s="258"/>
      <c r="G14" s="179" t="str">
        <f>"Soit "&amp;TEXT(H13/6,"###,00")&amp;" de moyenne"</f>
        <v>Soit 165,83 de moyenne</v>
      </c>
      <c r="H14" s="186"/>
      <c r="I14" s="184"/>
      <c r="J14" s="184"/>
      <c r="K14" s="258"/>
    </row>
    <row r="15" spans="1:11" ht="8.25" customHeight="1">
      <c r="A15" s="259"/>
      <c r="B15" s="260"/>
      <c r="C15" s="193"/>
      <c r="D15" s="193"/>
      <c r="E15" s="261"/>
      <c r="G15" s="259"/>
      <c r="H15" s="260"/>
      <c r="I15" s="193"/>
      <c r="J15" s="193"/>
      <c r="K15" s="261"/>
    </row>
    <row r="16" spans="2:11" ht="12.75">
      <c r="B16" s="216"/>
      <c r="H16" s="216"/>
      <c r="K16" s="262"/>
    </row>
    <row r="17" spans="1:11" ht="12.75">
      <c r="A17" s="161" t="s">
        <v>52</v>
      </c>
      <c r="B17" s="162"/>
      <c r="C17" s="163"/>
      <c r="D17" s="163"/>
      <c r="E17" s="263"/>
      <c r="F17" s="164"/>
      <c r="G17" s="164"/>
      <c r="H17" s="165"/>
      <c r="I17" s="164"/>
      <c r="J17" s="163"/>
      <c r="K17" s="264"/>
    </row>
    <row r="18" spans="1:11" ht="12.75">
      <c r="A18" s="167"/>
      <c r="B18" s="168"/>
      <c r="C18" s="170"/>
      <c r="D18" s="170"/>
      <c r="E18" s="255"/>
      <c r="F18" s="170"/>
      <c r="G18" s="167"/>
      <c r="H18" s="168"/>
      <c r="I18" s="170"/>
      <c r="J18" s="170"/>
      <c r="K18" s="254"/>
    </row>
    <row r="19" spans="1:11" ht="25.5">
      <c r="A19" s="190" t="s">
        <v>53</v>
      </c>
      <c r="B19" s="178">
        <v>1357</v>
      </c>
      <c r="C19" s="265" t="s">
        <v>83</v>
      </c>
      <c r="D19" s="191" t="s">
        <v>67</v>
      </c>
      <c r="E19" s="266">
        <v>38082</v>
      </c>
      <c r="F19" s="184"/>
      <c r="G19" s="190" t="s">
        <v>54</v>
      </c>
      <c r="H19" s="178">
        <v>1110</v>
      </c>
      <c r="I19" s="265" t="s">
        <v>74</v>
      </c>
      <c r="J19" s="191" t="s">
        <v>67</v>
      </c>
      <c r="K19" s="266">
        <v>34065</v>
      </c>
    </row>
    <row r="20" spans="1:12" s="184" customFormat="1" ht="13.5">
      <c r="A20" s="179" t="str">
        <f>"Soit "&amp;TEXT(B19/2/3,"###,00")&amp;" de moyenne d'équipe"</f>
        <v>Soit 226,17 de moyenne d'équipe</v>
      </c>
      <c r="B20" s="186"/>
      <c r="E20" s="258"/>
      <c r="F20" s="184" t="s">
        <v>69</v>
      </c>
      <c r="G20" s="179" t="str">
        <f>"Soit "&amp;TEXT(H19/2/3,"###,00")&amp;" de moyenne d'équipe"</f>
        <v>Soit 185,00 de moyenne d'équipe</v>
      </c>
      <c r="H20" s="186"/>
      <c r="K20" s="258"/>
      <c r="L20" s="184" t="s">
        <v>69</v>
      </c>
    </row>
    <row r="21" spans="1:12" ht="12.75">
      <c r="A21" s="185" t="s">
        <v>55</v>
      </c>
      <c r="B21" s="186"/>
      <c r="C21" s="184"/>
      <c r="D21" s="184"/>
      <c r="E21" s="258"/>
      <c r="F21" t="s">
        <v>69</v>
      </c>
      <c r="G21" s="185" t="s">
        <v>55</v>
      </c>
      <c r="H21" s="186"/>
      <c r="I21" s="184"/>
      <c r="J21" s="184"/>
      <c r="K21" s="258"/>
      <c r="L21" t="s">
        <v>69</v>
      </c>
    </row>
    <row r="22" spans="1:11" ht="42.75" customHeight="1">
      <c r="A22" s="190" t="s">
        <v>57</v>
      </c>
      <c r="B22" s="178">
        <v>1873</v>
      </c>
      <c r="C22" s="265" t="s">
        <v>77</v>
      </c>
      <c r="D22" s="191" t="s">
        <v>67</v>
      </c>
      <c r="E22" s="266">
        <v>37723</v>
      </c>
      <c r="F22" s="184"/>
      <c r="G22" s="190" t="s">
        <v>56</v>
      </c>
      <c r="H22" s="178">
        <v>1171</v>
      </c>
      <c r="I22" s="265" t="s">
        <v>75</v>
      </c>
      <c r="J22" s="191" t="s">
        <v>67</v>
      </c>
      <c r="K22" s="266">
        <v>34478</v>
      </c>
    </row>
    <row r="23" spans="1:12" s="184" customFormat="1" ht="13.5">
      <c r="A23" s="179" t="str">
        <f>"Soit "&amp;TEXT(B22/3/3,"###,00")&amp;" de moyenne d'équipe"</f>
        <v>Soit 208,11 de moyenne d'équipe</v>
      </c>
      <c r="B23" s="186"/>
      <c r="E23" s="258"/>
      <c r="F23" s="184" t="s">
        <v>69</v>
      </c>
      <c r="G23" s="179" t="str">
        <f>"Soit "&amp;TEXT(H22/2/3,"###,00")&amp;" de moyenne d'équipe"</f>
        <v>Soit 195,17 de moyenne d'équipe</v>
      </c>
      <c r="H23" s="186"/>
      <c r="K23" s="258"/>
      <c r="L23" s="184" t="s">
        <v>69</v>
      </c>
    </row>
    <row r="24" spans="1:12" ht="12.75">
      <c r="A24" s="185" t="s">
        <v>55</v>
      </c>
      <c r="B24" s="186"/>
      <c r="C24" s="184"/>
      <c r="D24" s="184"/>
      <c r="E24" s="258"/>
      <c r="F24" t="s">
        <v>69</v>
      </c>
      <c r="G24" s="185" t="s">
        <v>55</v>
      </c>
      <c r="H24" s="186"/>
      <c r="I24" s="184"/>
      <c r="J24" s="184"/>
      <c r="K24" s="258"/>
      <c r="L24" t="s">
        <v>69</v>
      </c>
    </row>
    <row r="25" spans="1:11" ht="39.75" customHeight="1">
      <c r="A25" s="190" t="s">
        <v>59</v>
      </c>
      <c r="B25" s="178">
        <v>1781</v>
      </c>
      <c r="C25" s="265" t="s">
        <v>97</v>
      </c>
      <c r="D25" s="191" t="s">
        <v>67</v>
      </c>
      <c r="E25" s="266">
        <v>38447</v>
      </c>
      <c r="F25" s="184"/>
      <c r="G25" s="190" t="s">
        <v>58</v>
      </c>
      <c r="H25" s="178">
        <v>1440</v>
      </c>
      <c r="I25" s="265" t="s">
        <v>76</v>
      </c>
      <c r="J25" s="191" t="s">
        <v>67</v>
      </c>
      <c r="K25" s="266"/>
    </row>
    <row r="26" spans="1:12" s="184" customFormat="1" ht="13.5">
      <c r="A26" s="179" t="str">
        <f>"Soit "&amp;TEXT(B25/3/3,"###,00")&amp;" de moyenne d'équipe"</f>
        <v>Soit 197,89 de moyenne d'équipe</v>
      </c>
      <c r="B26" s="186"/>
      <c r="E26" s="258"/>
      <c r="F26" s="184" t="s">
        <v>69</v>
      </c>
      <c r="G26" s="179" t="str">
        <f>"Soit "&amp;TEXT(H25/3/3,"###,00")&amp;" de moyenne d'équipe"</f>
        <v>Soit 160,00 de moyenne d'équipe</v>
      </c>
      <c r="H26" s="186"/>
      <c r="K26" s="258"/>
      <c r="L26" s="184" t="s">
        <v>69</v>
      </c>
    </row>
    <row r="27" spans="1:12" ht="12.75">
      <c r="A27" s="185" t="s">
        <v>55</v>
      </c>
      <c r="B27" s="186"/>
      <c r="C27" s="184"/>
      <c r="D27" s="184"/>
      <c r="E27" s="258"/>
      <c r="F27" t="s">
        <v>69</v>
      </c>
      <c r="G27" s="185" t="s">
        <v>55</v>
      </c>
      <c r="H27" s="186"/>
      <c r="I27" s="184"/>
      <c r="J27" s="184"/>
      <c r="K27" s="258"/>
      <c r="L27" t="s">
        <v>69</v>
      </c>
    </row>
    <row r="28" spans="1:11" ht="63.75">
      <c r="A28" s="190" t="s">
        <v>60</v>
      </c>
      <c r="B28" s="178">
        <v>2322</v>
      </c>
      <c r="C28" s="267" t="s">
        <v>98</v>
      </c>
      <c r="D28" s="191" t="s">
        <v>67</v>
      </c>
      <c r="E28" s="266">
        <v>34066</v>
      </c>
      <c r="F28" s="184"/>
      <c r="G28" s="190" t="s">
        <v>61</v>
      </c>
      <c r="H28" s="178">
        <v>2975</v>
      </c>
      <c r="I28" s="267" t="s">
        <v>78</v>
      </c>
      <c r="J28" s="191" t="s">
        <v>67</v>
      </c>
      <c r="K28" s="266">
        <v>37632</v>
      </c>
    </row>
    <row r="29" spans="1:12" s="184" customFormat="1" ht="13.5">
      <c r="A29" s="179" t="str">
        <f>"Soit "&amp;TEXT(B28/4/3,"###,00")&amp;" de moyenne d'équipe"</f>
        <v>Soit 193,50 de moyenne d'équipe</v>
      </c>
      <c r="E29" s="258"/>
      <c r="F29" s="184" t="s">
        <v>69</v>
      </c>
      <c r="G29" s="179" t="str">
        <f>"Soit "&amp;TEXT(H28/5/3,"###,00")&amp;" de moyenne d'équipe"</f>
        <v>Soit 198,33 de moyenne d'équipe</v>
      </c>
      <c r="K29" s="258"/>
      <c r="L29" s="184" t="s">
        <v>69</v>
      </c>
    </row>
    <row r="30" spans="1:11" ht="12.75">
      <c r="A30" s="192"/>
      <c r="B30" s="193"/>
      <c r="C30" s="193"/>
      <c r="D30" s="193"/>
      <c r="E30" s="261"/>
      <c r="G30" s="192"/>
      <c r="H30" s="193"/>
      <c r="I30" s="193"/>
      <c r="J30" s="193"/>
      <c r="K30" s="261"/>
    </row>
    <row r="31" ht="12.75">
      <c r="E31" s="262"/>
    </row>
    <row r="32" ht="12.75">
      <c r="E32" s="262"/>
    </row>
    <row r="33" ht="12.75">
      <c r="E33" s="262"/>
    </row>
    <row r="34" ht="12.75">
      <c r="E34" s="262"/>
    </row>
  </sheetData>
  <printOptions horizontalCentered="1"/>
  <pageMargins left="0" right="0" top="0" bottom="0" header="0" footer="0"/>
  <pageSetup horizontalDpi="300" verticalDpi="300" orientation="landscape" paperSize="9" r:id="rId1"/>
  <headerFooter alignWithMargins="0">
    <oddFooter xml:space="preserve">&amp;RA.S. B.P.N.P. - Section Bowling - M.A.J. le &amp;D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H192"/>
  <sheetViews>
    <sheetView showGridLines="0" workbookViewId="0" topLeftCell="A1">
      <selection activeCell="A2" sqref="A2"/>
    </sheetView>
  </sheetViews>
  <sheetFormatPr defaultColWidth="12" defaultRowHeight="12.75"/>
  <cols>
    <col min="1" max="1" width="21.16015625" style="0" bestFit="1" customWidth="1"/>
    <col min="2" max="2" width="30" style="0" bestFit="1" customWidth="1"/>
    <col min="3" max="3" width="10.33203125" style="0" customWidth="1"/>
    <col min="4" max="4" width="2.83203125" style="0" customWidth="1"/>
    <col min="5" max="5" width="21.16015625" style="0" bestFit="1" customWidth="1"/>
    <col min="6" max="6" width="30" style="0" bestFit="1" customWidth="1"/>
    <col min="7" max="16384" width="10.33203125" style="0" customWidth="1"/>
  </cols>
  <sheetData>
    <row r="1" spans="1:7" s="117" customFormat="1" ht="23.25">
      <c r="A1" s="113" t="s">
        <v>36</v>
      </c>
      <c r="B1" s="114"/>
      <c r="C1" s="115"/>
      <c r="D1" s="115"/>
      <c r="E1" s="115"/>
      <c r="F1" s="115"/>
      <c r="G1" s="116"/>
    </row>
    <row r="2" s="1" customFormat="1" ht="12.75"/>
    <row r="3" spans="1:7" s="1" customFormat="1" ht="19.5">
      <c r="A3" s="118" t="s">
        <v>37</v>
      </c>
      <c r="B3" s="119"/>
      <c r="C3" s="120"/>
      <c r="D3" s="121"/>
      <c r="E3" s="118" t="s">
        <v>38</v>
      </c>
      <c r="F3" s="121"/>
      <c r="G3" s="122"/>
    </row>
    <row r="4" spans="1:7" s="1" customFormat="1" ht="18.75">
      <c r="A4" s="121"/>
      <c r="B4" s="121"/>
      <c r="C4" s="121"/>
      <c r="D4" s="121"/>
      <c r="E4" s="121"/>
      <c r="F4" s="121"/>
      <c r="G4" s="122"/>
    </row>
    <row r="5" spans="1:7" s="1" customFormat="1" ht="15.75">
      <c r="A5" s="123" t="s">
        <v>39</v>
      </c>
      <c r="B5" s="123" t="s">
        <v>40</v>
      </c>
      <c r="C5" s="123"/>
      <c r="D5" s="122"/>
      <c r="E5" s="123" t="s">
        <v>39</v>
      </c>
      <c r="F5" s="123" t="s">
        <v>40</v>
      </c>
      <c r="G5" s="123"/>
    </row>
    <row r="6" spans="1:7" s="1" customFormat="1" ht="15.75">
      <c r="A6" s="124"/>
      <c r="B6" s="125"/>
      <c r="C6" s="126"/>
      <c r="D6" s="122"/>
      <c r="E6" s="127"/>
      <c r="F6" s="128"/>
      <c r="G6" s="127"/>
    </row>
    <row r="7" spans="1:8" ht="15.75">
      <c r="A7" s="129">
        <v>38082</v>
      </c>
      <c r="B7" s="28" t="s">
        <v>110</v>
      </c>
      <c r="C7" s="130">
        <v>709</v>
      </c>
      <c r="E7" s="129">
        <v>36925</v>
      </c>
      <c r="F7" s="28" t="s">
        <v>45</v>
      </c>
      <c r="G7" s="130">
        <v>279</v>
      </c>
      <c r="H7" s="131"/>
    </row>
    <row r="8" spans="1:7" ht="15.75">
      <c r="A8" s="129">
        <v>38110</v>
      </c>
      <c r="B8" s="28" t="s">
        <v>48</v>
      </c>
      <c r="C8" s="130">
        <v>691</v>
      </c>
      <c r="E8" s="129">
        <v>38006</v>
      </c>
      <c r="F8" s="125" t="s">
        <v>110</v>
      </c>
      <c r="G8" s="130">
        <v>279</v>
      </c>
    </row>
    <row r="9" spans="1:7" ht="15.75">
      <c r="A9" s="129">
        <v>37695</v>
      </c>
      <c r="B9" s="28" t="s">
        <v>45</v>
      </c>
      <c r="C9" s="130">
        <v>691</v>
      </c>
      <c r="E9" s="129">
        <v>38971</v>
      </c>
      <c r="F9" s="28" t="s">
        <v>104</v>
      </c>
      <c r="G9" s="130">
        <v>276</v>
      </c>
    </row>
    <row r="10" spans="1:7" ht="15.75">
      <c r="A10" s="129">
        <v>32922</v>
      </c>
      <c r="B10" s="28" t="s">
        <v>47</v>
      </c>
      <c r="C10" s="130">
        <v>658</v>
      </c>
      <c r="E10" s="129">
        <v>39544</v>
      </c>
      <c r="F10" s="28" t="s">
        <v>48</v>
      </c>
      <c r="G10" s="130">
        <v>267</v>
      </c>
    </row>
    <row r="11" spans="1:7" ht="15.75">
      <c r="A11" s="129">
        <v>38971</v>
      </c>
      <c r="B11" s="87" t="s">
        <v>104</v>
      </c>
      <c r="C11" s="130">
        <v>639</v>
      </c>
      <c r="E11" s="129">
        <v>38055</v>
      </c>
      <c r="F11" s="28" t="s">
        <v>47</v>
      </c>
      <c r="G11" s="130">
        <v>255</v>
      </c>
    </row>
    <row r="12" spans="1:7" ht="15.75">
      <c r="A12" s="129">
        <v>39573</v>
      </c>
      <c r="B12" s="125" t="s">
        <v>113</v>
      </c>
      <c r="C12" s="130">
        <v>621</v>
      </c>
      <c r="E12" s="129">
        <v>37264</v>
      </c>
      <c r="F12" s="28" t="s">
        <v>46</v>
      </c>
      <c r="G12" s="130">
        <v>253</v>
      </c>
    </row>
    <row r="13" spans="1:7" ht="15.75">
      <c r="A13" s="129">
        <v>38054</v>
      </c>
      <c r="B13" s="28" t="s">
        <v>50</v>
      </c>
      <c r="C13" s="130">
        <v>614</v>
      </c>
      <c r="E13" s="129">
        <v>39334</v>
      </c>
      <c r="F13" s="28" t="s">
        <v>96</v>
      </c>
      <c r="G13" s="130">
        <v>241</v>
      </c>
    </row>
    <row r="14" spans="1:7" ht="15.75">
      <c r="A14" s="129">
        <v>39496</v>
      </c>
      <c r="B14" s="125" t="s">
        <v>112</v>
      </c>
      <c r="C14" s="130">
        <v>610</v>
      </c>
      <c r="E14" s="129">
        <v>39552</v>
      </c>
      <c r="F14" s="125" t="s">
        <v>113</v>
      </c>
      <c r="G14" s="130">
        <v>238</v>
      </c>
    </row>
    <row r="15" spans="1:7" ht="15.75">
      <c r="A15" s="129">
        <v>36248</v>
      </c>
      <c r="B15" s="28" t="s">
        <v>103</v>
      </c>
      <c r="C15" s="130">
        <v>606</v>
      </c>
      <c r="E15" s="129">
        <v>36248</v>
      </c>
      <c r="F15" s="125" t="s">
        <v>103</v>
      </c>
      <c r="G15" s="130">
        <v>234</v>
      </c>
    </row>
    <row r="16" spans="1:7" ht="15.75">
      <c r="A16" s="129">
        <v>39544</v>
      </c>
      <c r="B16" s="28" t="s">
        <v>46</v>
      </c>
      <c r="C16" s="130">
        <v>595</v>
      </c>
      <c r="E16" s="129">
        <v>38431</v>
      </c>
      <c r="F16" s="87" t="s">
        <v>112</v>
      </c>
      <c r="G16" s="130">
        <v>234</v>
      </c>
    </row>
    <row r="17" spans="1:7" ht="15.75">
      <c r="A17" s="129">
        <v>39334</v>
      </c>
      <c r="B17" s="28" t="s">
        <v>96</v>
      </c>
      <c r="C17" s="130">
        <v>590</v>
      </c>
      <c r="E17" s="129">
        <v>38054</v>
      </c>
      <c r="F17" s="28" t="s">
        <v>50</v>
      </c>
      <c r="G17" s="130">
        <v>223</v>
      </c>
    </row>
    <row r="18" spans="1:7" ht="15.75">
      <c r="A18" s="129">
        <v>39600</v>
      </c>
      <c r="B18" s="87" t="s">
        <v>49</v>
      </c>
      <c r="C18" s="17">
        <v>588</v>
      </c>
      <c r="E18" s="129">
        <v>39042</v>
      </c>
      <c r="F18" s="28" t="s">
        <v>51</v>
      </c>
      <c r="G18" s="130">
        <v>222</v>
      </c>
    </row>
    <row r="19" spans="1:7" ht="15.75">
      <c r="A19" s="129">
        <v>39068</v>
      </c>
      <c r="B19" s="28" t="s">
        <v>51</v>
      </c>
      <c r="C19" s="130">
        <v>567</v>
      </c>
      <c r="E19" s="129">
        <v>36501</v>
      </c>
      <c r="F19" s="28" t="s">
        <v>49</v>
      </c>
      <c r="G19" s="130">
        <v>222</v>
      </c>
    </row>
    <row r="20" spans="1:7" ht="15.75">
      <c r="A20" s="129">
        <v>36585</v>
      </c>
      <c r="B20" s="28" t="s">
        <v>111</v>
      </c>
      <c r="C20" s="130">
        <v>558</v>
      </c>
      <c r="E20" s="129">
        <v>36466</v>
      </c>
      <c r="F20" s="87" t="s">
        <v>111</v>
      </c>
      <c r="G20" s="17">
        <v>210</v>
      </c>
    </row>
    <row r="21" spans="1:7" ht="15.75">
      <c r="A21" s="129">
        <v>38809</v>
      </c>
      <c r="B21" s="125" t="s">
        <v>120</v>
      </c>
      <c r="C21" s="130">
        <v>525</v>
      </c>
      <c r="E21" s="129">
        <v>38278</v>
      </c>
      <c r="F21" s="125" t="s">
        <v>120</v>
      </c>
      <c r="G21" s="130">
        <v>202</v>
      </c>
    </row>
    <row r="22" spans="1:7" ht="15.75">
      <c r="A22" s="129">
        <v>39103</v>
      </c>
      <c r="B22" s="28" t="s">
        <v>105</v>
      </c>
      <c r="C22" s="130">
        <v>442</v>
      </c>
      <c r="E22" s="129">
        <v>39216</v>
      </c>
      <c r="F22" s="125" t="s">
        <v>105</v>
      </c>
      <c r="G22" s="130">
        <v>196</v>
      </c>
    </row>
    <row r="23" spans="1:7" ht="15.75">
      <c r="A23" s="129"/>
      <c r="B23" s="125" t="s">
        <v>69</v>
      </c>
      <c r="C23" s="130"/>
      <c r="E23" s="129"/>
      <c r="F23" s="28" t="s">
        <v>69</v>
      </c>
      <c r="G23" s="130"/>
    </row>
    <row r="24" spans="1:7" ht="15.75">
      <c r="A24" s="129"/>
      <c r="B24" s="28" t="s">
        <v>69</v>
      </c>
      <c r="C24" s="130"/>
      <c r="E24" s="129"/>
      <c r="F24" s="28" t="s">
        <v>69</v>
      </c>
      <c r="G24" s="130"/>
    </row>
    <row r="25" spans="1:7" ht="15.75">
      <c r="A25" s="129"/>
      <c r="B25" s="28" t="s">
        <v>69</v>
      </c>
      <c r="C25" s="130"/>
      <c r="E25" s="129"/>
      <c r="F25" s="28" t="s">
        <v>69</v>
      </c>
      <c r="G25" s="130"/>
    </row>
    <row r="26" spans="1:7" ht="15.75">
      <c r="A26" s="132"/>
      <c r="B26" s="133"/>
      <c r="C26" s="133"/>
      <c r="E26" s="132"/>
      <c r="F26" s="133"/>
      <c r="G26" s="133"/>
    </row>
    <row r="27" ht="15.75">
      <c r="E27" s="134"/>
    </row>
    <row r="28" spans="1:7" ht="19.5">
      <c r="A28" s="334" t="s">
        <v>41</v>
      </c>
      <c r="B28" s="335"/>
      <c r="C28" s="120"/>
      <c r="E28" s="334" t="s">
        <v>42</v>
      </c>
      <c r="F28" s="335"/>
      <c r="G28" s="120"/>
    </row>
    <row r="29" spans="1:7" ht="18.75">
      <c r="A29" s="121"/>
      <c r="B29" s="121"/>
      <c r="C29" s="121"/>
      <c r="E29" s="121"/>
      <c r="F29" s="121"/>
      <c r="G29" s="121"/>
    </row>
    <row r="30" spans="1:7" ht="15.75">
      <c r="A30" s="123" t="s">
        <v>39</v>
      </c>
      <c r="B30" s="123" t="s">
        <v>40</v>
      </c>
      <c r="C30" s="123"/>
      <c r="E30" s="123" t="s">
        <v>39</v>
      </c>
      <c r="F30" s="123" t="s">
        <v>40</v>
      </c>
      <c r="G30" s="123"/>
    </row>
    <row r="31" spans="1:7" ht="15.75">
      <c r="A31" s="124"/>
      <c r="B31" s="125"/>
      <c r="C31" s="126"/>
      <c r="E31" s="124"/>
      <c r="F31" s="125"/>
      <c r="G31" s="126"/>
    </row>
    <row r="32" spans="1:7" ht="15.75">
      <c r="A32" s="129">
        <v>37756</v>
      </c>
      <c r="B32" s="28" t="s">
        <v>110</v>
      </c>
      <c r="C32" s="130">
        <v>904</v>
      </c>
      <c r="E32" s="129">
        <v>39544</v>
      </c>
      <c r="F32" s="28" t="s">
        <v>110</v>
      </c>
      <c r="G32" s="130">
        <v>1275</v>
      </c>
    </row>
    <row r="33" spans="1:7" ht="15.75">
      <c r="A33" s="129">
        <v>37695</v>
      </c>
      <c r="B33" s="28" t="s">
        <v>45</v>
      </c>
      <c r="C33" s="130">
        <v>899</v>
      </c>
      <c r="E33" s="129">
        <v>38431</v>
      </c>
      <c r="F33" s="125" t="s">
        <v>45</v>
      </c>
      <c r="G33" s="130">
        <v>1193</v>
      </c>
    </row>
    <row r="34" spans="1:7" ht="15.75">
      <c r="A34" s="129">
        <v>32922</v>
      </c>
      <c r="B34" s="87" t="s">
        <v>47</v>
      </c>
      <c r="C34" s="17">
        <v>877</v>
      </c>
      <c r="E34" s="129">
        <v>39544</v>
      </c>
      <c r="F34" s="87" t="s">
        <v>48</v>
      </c>
      <c r="G34" s="130">
        <v>1172</v>
      </c>
    </row>
    <row r="35" spans="1:7" ht="15.75">
      <c r="A35" s="129">
        <v>39544</v>
      </c>
      <c r="B35" s="125" t="s">
        <v>48</v>
      </c>
      <c r="C35" s="130">
        <v>845</v>
      </c>
      <c r="E35" s="129">
        <v>38017</v>
      </c>
      <c r="F35" s="28" t="s">
        <v>47</v>
      </c>
      <c r="G35" s="130">
        <v>1147</v>
      </c>
    </row>
    <row r="36" spans="1:7" ht="15.75">
      <c r="A36" s="129">
        <v>39236</v>
      </c>
      <c r="B36" s="28" t="s">
        <v>104</v>
      </c>
      <c r="C36" s="130">
        <v>783</v>
      </c>
      <c r="E36" s="129">
        <v>35196</v>
      </c>
      <c r="F36" s="28" t="s">
        <v>104</v>
      </c>
      <c r="G36" s="130">
        <v>1105</v>
      </c>
    </row>
    <row r="37" spans="1:7" ht="15.75">
      <c r="A37" s="129">
        <v>38054</v>
      </c>
      <c r="B37" s="28" t="s">
        <v>50</v>
      </c>
      <c r="C37" s="130">
        <v>779</v>
      </c>
      <c r="E37" s="129">
        <v>39544</v>
      </c>
      <c r="F37" s="87" t="s">
        <v>46</v>
      </c>
      <c r="G37" s="17">
        <v>1083</v>
      </c>
    </row>
    <row r="38" spans="1:7" ht="15.75">
      <c r="A38" s="129">
        <v>39068</v>
      </c>
      <c r="B38" s="28" t="s">
        <v>51</v>
      </c>
      <c r="C38" s="130">
        <v>758</v>
      </c>
      <c r="E38" s="129">
        <v>39544</v>
      </c>
      <c r="F38" s="28" t="s">
        <v>112</v>
      </c>
      <c r="G38" s="130">
        <v>1063</v>
      </c>
    </row>
    <row r="39" spans="1:7" ht="15.75">
      <c r="A39" s="129">
        <v>39544</v>
      </c>
      <c r="B39" s="28" t="s">
        <v>46</v>
      </c>
      <c r="C39" s="130">
        <v>754</v>
      </c>
      <c r="E39" s="129">
        <v>39159</v>
      </c>
      <c r="F39" s="28" t="s">
        <v>103</v>
      </c>
      <c r="G39" s="130">
        <v>1056</v>
      </c>
    </row>
    <row r="40" spans="1:7" ht="15.75">
      <c r="A40" s="129">
        <v>39334</v>
      </c>
      <c r="B40" s="87" t="s">
        <v>96</v>
      </c>
      <c r="C40" s="17">
        <v>751</v>
      </c>
      <c r="E40" s="129">
        <v>38431</v>
      </c>
      <c r="F40" s="28" t="s">
        <v>51</v>
      </c>
      <c r="G40" s="130">
        <v>995</v>
      </c>
    </row>
    <row r="41" spans="1:7" ht="15.75">
      <c r="A41" s="129">
        <v>39600</v>
      </c>
      <c r="B41" s="28" t="s">
        <v>49</v>
      </c>
      <c r="C41" s="130">
        <v>743</v>
      </c>
      <c r="E41" s="129">
        <v>34026</v>
      </c>
      <c r="F41" s="28" t="s">
        <v>50</v>
      </c>
      <c r="G41" s="130">
        <v>973</v>
      </c>
    </row>
    <row r="42" spans="1:7" ht="15.75">
      <c r="A42" s="129">
        <v>38627</v>
      </c>
      <c r="B42" s="28" t="s">
        <v>103</v>
      </c>
      <c r="C42" s="130">
        <v>732</v>
      </c>
      <c r="E42" s="129">
        <v>37010</v>
      </c>
      <c r="F42" s="28" t="s">
        <v>49</v>
      </c>
      <c r="G42" s="130">
        <v>968</v>
      </c>
    </row>
    <row r="43" spans="1:7" ht="15.75">
      <c r="A43" s="129">
        <v>39432</v>
      </c>
      <c r="B43" s="28" t="s">
        <v>112</v>
      </c>
      <c r="C43" s="130">
        <v>707</v>
      </c>
      <c r="E43" s="129">
        <v>39544</v>
      </c>
      <c r="F43" s="28" t="s">
        <v>120</v>
      </c>
      <c r="G43" s="130">
        <v>963</v>
      </c>
    </row>
    <row r="44" spans="1:7" ht="15.75">
      <c r="A44" s="129">
        <v>39481</v>
      </c>
      <c r="B44" s="28" t="s">
        <v>113</v>
      </c>
      <c r="C44" s="130">
        <v>700</v>
      </c>
      <c r="E44" s="129">
        <v>39159</v>
      </c>
      <c r="F44" s="28" t="s">
        <v>96</v>
      </c>
      <c r="G44" s="130">
        <v>955</v>
      </c>
    </row>
    <row r="45" spans="1:7" ht="15.75">
      <c r="A45" s="129">
        <v>39544</v>
      </c>
      <c r="B45" s="28" t="s">
        <v>120</v>
      </c>
      <c r="C45" s="130">
        <v>676</v>
      </c>
      <c r="E45" s="129">
        <v>39544</v>
      </c>
      <c r="F45" s="28" t="s">
        <v>111</v>
      </c>
      <c r="G45" s="130">
        <v>942</v>
      </c>
    </row>
    <row r="46" spans="1:7" ht="15.75">
      <c r="A46" s="129">
        <v>39544</v>
      </c>
      <c r="B46" s="28" t="s">
        <v>111</v>
      </c>
      <c r="C46" s="130">
        <v>653</v>
      </c>
      <c r="E46" s="129">
        <v>39160</v>
      </c>
      <c r="F46" s="28" t="s">
        <v>113</v>
      </c>
      <c r="G46" s="130">
        <v>914</v>
      </c>
    </row>
    <row r="47" spans="1:7" ht="15.75">
      <c r="A47" s="129">
        <v>39159</v>
      </c>
      <c r="B47" s="28" t="s">
        <v>105</v>
      </c>
      <c r="C47" s="130">
        <v>558</v>
      </c>
      <c r="E47" s="129">
        <v>39159</v>
      </c>
      <c r="F47" s="28" t="s">
        <v>105</v>
      </c>
      <c r="G47" s="130">
        <v>825</v>
      </c>
    </row>
    <row r="48" spans="1:7" ht="15.75">
      <c r="A48" s="129"/>
      <c r="B48" s="125" t="s">
        <v>69</v>
      </c>
      <c r="C48" s="130"/>
      <c r="E48" s="129"/>
      <c r="F48" s="28" t="s">
        <v>69</v>
      </c>
      <c r="G48" s="130"/>
    </row>
    <row r="49" spans="1:7" ht="15.75">
      <c r="A49" s="129"/>
      <c r="B49" s="28" t="s">
        <v>69</v>
      </c>
      <c r="C49" s="130"/>
      <c r="E49" s="129"/>
      <c r="F49" s="28" t="s">
        <v>69</v>
      </c>
      <c r="G49" s="130"/>
    </row>
    <row r="50" spans="1:7" ht="15.75">
      <c r="A50" s="129"/>
      <c r="B50" s="28" t="s">
        <v>69</v>
      </c>
      <c r="C50" s="130"/>
      <c r="E50" s="129"/>
      <c r="F50" s="125" t="s">
        <v>69</v>
      </c>
      <c r="G50" s="130"/>
    </row>
    <row r="51" spans="1:7" ht="15.75">
      <c r="A51" s="132"/>
      <c r="B51" s="133"/>
      <c r="C51" s="133"/>
      <c r="E51" s="132"/>
      <c r="F51" s="133"/>
      <c r="G51" s="133"/>
    </row>
    <row r="52" ht="15.75">
      <c r="E52" s="134"/>
    </row>
    <row r="54" spans="1:2" ht="15.75">
      <c r="A54" s="135" t="s">
        <v>43</v>
      </c>
      <c r="B54" s="136">
        <f ca="1">NOW()</f>
        <v>40375.45396168982</v>
      </c>
    </row>
    <row r="55" ht="15.75">
      <c r="E55" s="134"/>
    </row>
    <row r="56" ht="15.75">
      <c r="E56" s="134"/>
    </row>
    <row r="57" ht="15.75">
      <c r="E57" s="134"/>
    </row>
    <row r="58" ht="15.75">
      <c r="E58" s="134"/>
    </row>
    <row r="59" ht="15.75">
      <c r="E59" s="134"/>
    </row>
    <row r="60" ht="15.75">
      <c r="E60" s="134"/>
    </row>
    <row r="61" ht="15.75">
      <c r="E61" s="134"/>
    </row>
    <row r="62" ht="15.75">
      <c r="E62" s="134"/>
    </row>
    <row r="63" ht="15.75">
      <c r="E63" s="134"/>
    </row>
    <row r="64" ht="15.75">
      <c r="E64" s="134"/>
    </row>
    <row r="65" ht="15.75">
      <c r="E65" s="134"/>
    </row>
    <row r="66" ht="15.75">
      <c r="E66" s="134"/>
    </row>
    <row r="67" ht="15.75">
      <c r="E67" s="134"/>
    </row>
    <row r="68" ht="15.75">
      <c r="E68" s="134"/>
    </row>
    <row r="69" ht="15.75">
      <c r="E69" s="134"/>
    </row>
    <row r="70" ht="15.75">
      <c r="E70" s="134"/>
    </row>
    <row r="71" ht="15.75">
      <c r="E71" s="134"/>
    </row>
    <row r="72" ht="15.75">
      <c r="E72" s="134"/>
    </row>
    <row r="73" ht="15.75">
      <c r="E73" s="134"/>
    </row>
    <row r="74" ht="15.75">
      <c r="E74" s="134"/>
    </row>
    <row r="75" ht="15.75">
      <c r="E75" s="134"/>
    </row>
    <row r="76" ht="15.75">
      <c r="E76" s="134"/>
    </row>
    <row r="77" ht="15.75">
      <c r="E77" s="134"/>
    </row>
    <row r="78" ht="15.75">
      <c r="E78" s="134"/>
    </row>
    <row r="79" ht="15.75">
      <c r="E79" s="134"/>
    </row>
    <row r="80" ht="15.75">
      <c r="E80" s="134"/>
    </row>
    <row r="81" ht="15.75">
      <c r="E81" s="134"/>
    </row>
    <row r="82" ht="15.75">
      <c r="E82" s="134"/>
    </row>
    <row r="83" ht="15.75">
      <c r="E83" s="134"/>
    </row>
    <row r="84" ht="15.75">
      <c r="E84" s="134"/>
    </row>
    <row r="85" ht="15.75">
      <c r="E85" s="134"/>
    </row>
    <row r="86" ht="15.75">
      <c r="E86" s="134"/>
    </row>
    <row r="87" ht="15.75">
      <c r="E87" s="134"/>
    </row>
    <row r="88" ht="15.75">
      <c r="E88" s="134"/>
    </row>
    <row r="89" ht="15.75">
      <c r="E89" s="134"/>
    </row>
    <row r="90" ht="15.75">
      <c r="E90" s="134"/>
    </row>
    <row r="91" ht="15.75">
      <c r="E91" s="134"/>
    </row>
    <row r="92" ht="15.75">
      <c r="E92" s="134"/>
    </row>
    <row r="93" ht="15.75">
      <c r="E93" s="134"/>
    </row>
    <row r="94" ht="15.75">
      <c r="E94" s="134"/>
    </row>
    <row r="95" ht="15.75">
      <c r="E95" s="134"/>
    </row>
    <row r="96" ht="15.75">
      <c r="E96" s="134"/>
    </row>
    <row r="97" ht="15.75">
      <c r="E97" s="134"/>
    </row>
    <row r="98" ht="15.75">
      <c r="E98" s="134"/>
    </row>
    <row r="99" ht="15.75">
      <c r="E99" s="134"/>
    </row>
    <row r="100" ht="15.75">
      <c r="E100" s="134"/>
    </row>
    <row r="101" ht="15.75">
      <c r="E101" s="134"/>
    </row>
    <row r="102" ht="15.75">
      <c r="E102" s="134"/>
    </row>
    <row r="103" ht="15.75">
      <c r="E103" s="134"/>
    </row>
    <row r="104" ht="15.75">
      <c r="E104" s="134"/>
    </row>
    <row r="105" ht="15.75">
      <c r="E105" s="134"/>
    </row>
    <row r="106" ht="15.75">
      <c r="E106" s="134"/>
    </row>
    <row r="107" ht="15.75">
      <c r="E107" s="134"/>
    </row>
    <row r="108" ht="15.75">
      <c r="E108" s="134"/>
    </row>
    <row r="109" ht="15.75">
      <c r="E109" s="134"/>
    </row>
    <row r="110" ht="15.75">
      <c r="E110" s="134"/>
    </row>
    <row r="111" ht="15.75">
      <c r="E111" s="134"/>
    </row>
    <row r="112" ht="15.75">
      <c r="E112" s="134"/>
    </row>
    <row r="113" ht="15.75">
      <c r="E113" s="134"/>
    </row>
    <row r="114" ht="15.75">
      <c r="E114" s="134"/>
    </row>
    <row r="115" ht="15.75">
      <c r="E115" s="134"/>
    </row>
    <row r="116" ht="15.75">
      <c r="E116" s="134"/>
    </row>
    <row r="117" ht="15.75">
      <c r="E117" s="134"/>
    </row>
    <row r="118" ht="15.75">
      <c r="E118" s="134"/>
    </row>
    <row r="119" ht="15.75">
      <c r="E119" s="134"/>
    </row>
    <row r="120" ht="15.75">
      <c r="E120" s="134"/>
    </row>
    <row r="121" ht="15.75">
      <c r="E121" s="134"/>
    </row>
    <row r="122" ht="15.75">
      <c r="E122" s="134"/>
    </row>
    <row r="123" ht="15.75">
      <c r="E123" s="134"/>
    </row>
    <row r="124" ht="15.75">
      <c r="E124" s="134"/>
    </row>
    <row r="125" ht="15.75">
      <c r="E125" s="134"/>
    </row>
    <row r="126" ht="15.75">
      <c r="E126" s="134"/>
    </row>
    <row r="127" ht="15.75">
      <c r="E127" s="134"/>
    </row>
    <row r="128" ht="15.75">
      <c r="E128" s="134"/>
    </row>
    <row r="129" ht="15.75">
      <c r="E129" s="134"/>
    </row>
    <row r="130" ht="15.75">
      <c r="E130" s="134"/>
    </row>
    <row r="131" ht="15.75">
      <c r="E131" s="134"/>
    </row>
    <row r="132" ht="15.75">
      <c r="E132" s="134"/>
    </row>
    <row r="133" ht="15.75">
      <c r="E133" s="134"/>
    </row>
    <row r="134" ht="15.75">
      <c r="E134" s="134"/>
    </row>
    <row r="135" ht="15.75">
      <c r="E135" s="134"/>
    </row>
    <row r="136" ht="15.75">
      <c r="E136" s="134"/>
    </row>
    <row r="137" ht="15.75">
      <c r="E137" s="134"/>
    </row>
    <row r="138" ht="15.75">
      <c r="E138" s="134"/>
    </row>
    <row r="139" ht="15.75">
      <c r="E139" s="134"/>
    </row>
    <row r="140" ht="15.75">
      <c r="E140" s="134"/>
    </row>
    <row r="141" ht="15.75">
      <c r="E141" s="134"/>
    </row>
    <row r="142" ht="15.75">
      <c r="E142" s="134"/>
    </row>
    <row r="143" ht="15.75">
      <c r="E143" s="134"/>
    </row>
    <row r="144" ht="15.75">
      <c r="E144" s="134"/>
    </row>
    <row r="145" ht="15.75">
      <c r="E145" s="134"/>
    </row>
    <row r="146" ht="15.75">
      <c r="E146" s="134"/>
    </row>
    <row r="147" ht="15.75">
      <c r="E147" s="134"/>
    </row>
    <row r="148" ht="15.75">
      <c r="E148" s="134"/>
    </row>
    <row r="149" ht="15.75">
      <c r="E149" s="134"/>
    </row>
    <row r="150" ht="15.75">
      <c r="E150" s="134"/>
    </row>
    <row r="151" ht="15.75">
      <c r="E151" s="134"/>
    </row>
    <row r="152" ht="15.75">
      <c r="E152" s="134"/>
    </row>
    <row r="153" ht="15.75">
      <c r="E153" s="134"/>
    </row>
    <row r="154" ht="15.75">
      <c r="E154" s="134"/>
    </row>
    <row r="155" ht="15.75">
      <c r="E155" s="134"/>
    </row>
    <row r="156" ht="15.75">
      <c r="E156" s="134"/>
    </row>
    <row r="157" ht="15.75">
      <c r="E157" s="134"/>
    </row>
    <row r="158" ht="15.75">
      <c r="E158" s="134"/>
    </row>
    <row r="159" ht="15.75">
      <c r="E159" s="134"/>
    </row>
    <row r="160" ht="15.75">
      <c r="E160" s="134"/>
    </row>
    <row r="161" ht="15.75">
      <c r="E161" s="134"/>
    </row>
    <row r="162" ht="15.75">
      <c r="E162" s="134"/>
    </row>
    <row r="163" ht="15.75">
      <c r="E163" s="134"/>
    </row>
    <row r="164" ht="15.75">
      <c r="E164" s="134"/>
    </row>
    <row r="165" ht="15.75">
      <c r="E165" s="134"/>
    </row>
    <row r="166" ht="15.75">
      <c r="E166" s="134"/>
    </row>
    <row r="167" ht="15.75">
      <c r="E167" s="134"/>
    </row>
    <row r="168" ht="15.75">
      <c r="E168" s="134"/>
    </row>
    <row r="169" ht="15.75">
      <c r="E169" s="134"/>
    </row>
    <row r="170" ht="15.75">
      <c r="E170" s="134"/>
    </row>
    <row r="171" ht="15.75">
      <c r="E171" s="134"/>
    </row>
    <row r="172" ht="15.75">
      <c r="E172" s="134"/>
    </row>
    <row r="173" ht="15.75">
      <c r="E173" s="134"/>
    </row>
    <row r="174" ht="15.75">
      <c r="E174" s="134"/>
    </row>
    <row r="175" ht="15.75">
      <c r="E175" s="134"/>
    </row>
    <row r="176" ht="15.75">
      <c r="E176" s="134"/>
    </row>
    <row r="177" ht="15.75">
      <c r="E177" s="134"/>
    </row>
    <row r="178" ht="15.75">
      <c r="E178" s="134"/>
    </row>
    <row r="179" ht="15.75">
      <c r="E179" s="134"/>
    </row>
    <row r="180" ht="15.75">
      <c r="E180" s="134"/>
    </row>
    <row r="181" ht="15.75">
      <c r="E181" s="134"/>
    </row>
    <row r="182" ht="15.75">
      <c r="E182" s="134"/>
    </row>
    <row r="183" ht="15.75">
      <c r="E183" s="134"/>
    </row>
    <row r="184" ht="15.75">
      <c r="E184" s="134"/>
    </row>
    <row r="185" ht="15.75">
      <c r="E185" s="134"/>
    </row>
    <row r="186" ht="15.75">
      <c r="E186" s="134"/>
    </row>
    <row r="187" ht="15.75">
      <c r="E187" s="134"/>
    </row>
    <row r="188" ht="15.75">
      <c r="E188" s="134"/>
    </row>
    <row r="189" ht="15.75">
      <c r="E189" s="134"/>
    </row>
    <row r="190" ht="15.75">
      <c r="E190" s="134"/>
    </row>
    <row r="191" ht="15.75">
      <c r="E191" s="134"/>
    </row>
    <row r="192" ht="15.75">
      <c r="E192" s="134"/>
    </row>
  </sheetData>
  <mergeCells count="2">
    <mergeCell ref="A28:B28"/>
    <mergeCell ref="E28:F28"/>
  </mergeCells>
  <printOptions/>
  <pageMargins left="0" right="0" top="0" bottom="0" header="0" footer="0"/>
  <pageSetup fitToHeight="1" fitToWidth="1" orientation="portrait" paperSize="9" scale="88" r:id="rId2"/>
  <headerFooter alignWithMargins="0">
    <oddFooter xml:space="preserve">&amp;RA.S. B.P.N.P. - Section Bowling - M.A.J. le &amp;D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Y49"/>
  <sheetViews>
    <sheetView showGridLines="0" workbookViewId="0" topLeftCell="A1">
      <selection activeCell="A1" sqref="A1"/>
    </sheetView>
  </sheetViews>
  <sheetFormatPr defaultColWidth="12" defaultRowHeight="12.75"/>
  <cols>
    <col min="1" max="1" width="19.5" style="0" customWidth="1"/>
    <col min="2" max="2" width="6.5" style="0" customWidth="1"/>
    <col min="3" max="3" width="30" style="0" customWidth="1"/>
    <col min="4" max="4" width="18.83203125" style="0" customWidth="1"/>
    <col min="5" max="5" width="6.5" style="0" customWidth="1"/>
    <col min="6" max="6" width="28.66015625" style="0" customWidth="1"/>
    <col min="7" max="7" width="0.82421875" style="0" customWidth="1"/>
    <col min="8" max="8" width="2.16015625" style="0" customWidth="1"/>
    <col min="9" max="9" width="4.66015625" style="0" customWidth="1"/>
    <col min="10" max="10" width="23.83203125" style="0" bestFit="1" customWidth="1"/>
    <col min="11" max="11" width="9.5" style="0" bestFit="1" customWidth="1"/>
    <col min="12" max="12" width="7.83203125" style="0" customWidth="1"/>
  </cols>
  <sheetData>
    <row r="1" spans="1:12" ht="18.75">
      <c r="A1" s="294" t="s">
        <v>122</v>
      </c>
      <c r="B1" s="296"/>
      <c r="C1" s="160"/>
      <c r="D1" s="160"/>
      <c r="E1" s="160"/>
      <c r="F1" s="160"/>
      <c r="H1" s="294" t="s">
        <v>85</v>
      </c>
      <c r="I1" s="160"/>
      <c r="J1" s="160"/>
      <c r="K1" s="160"/>
      <c r="L1" s="160"/>
    </row>
    <row r="2" spans="8:12" ht="15.75">
      <c r="H2" s="294" t="s">
        <v>123</v>
      </c>
      <c r="I2" s="295"/>
      <c r="J2" s="295"/>
      <c r="K2" s="295"/>
      <c r="L2" s="295"/>
    </row>
    <row r="3" spans="1:12" ht="12.75">
      <c r="A3" s="161" t="s">
        <v>52</v>
      </c>
      <c r="B3" s="162"/>
      <c r="C3" s="163"/>
      <c r="D3" s="164"/>
      <c r="E3" s="165"/>
      <c r="F3" s="166"/>
      <c r="H3" s="196"/>
      <c r="I3" s="196"/>
      <c r="J3" s="196"/>
      <c r="K3" s="196"/>
      <c r="L3" s="196"/>
    </row>
    <row r="4" spans="1:12" ht="12.75">
      <c r="A4" s="167"/>
      <c r="B4" s="168"/>
      <c r="C4" s="169"/>
      <c r="D4" s="170"/>
      <c r="E4" s="168"/>
      <c r="F4" s="169"/>
      <c r="I4" s="198"/>
      <c r="J4" s="199" t="s">
        <v>1</v>
      </c>
      <c r="K4" s="200" t="s">
        <v>44</v>
      </c>
      <c r="L4" s="201" t="s">
        <v>28</v>
      </c>
    </row>
    <row r="5" spans="1:12" s="174" customFormat="1" ht="12.75">
      <c r="A5" s="171" t="s">
        <v>53</v>
      </c>
      <c r="B5" s="281">
        <v>1180</v>
      </c>
      <c r="C5" s="286" t="s">
        <v>138</v>
      </c>
      <c r="D5" s="172" t="s">
        <v>54</v>
      </c>
      <c r="E5" s="281">
        <v>1038</v>
      </c>
      <c r="F5" s="285" t="s">
        <v>126</v>
      </c>
      <c r="H5"/>
      <c r="I5" s="202"/>
      <c r="J5" s="203"/>
      <c r="K5" s="204"/>
      <c r="L5" s="205"/>
    </row>
    <row r="6" spans="1:12" ht="12.75">
      <c r="A6" s="175">
        <v>39601</v>
      </c>
      <c r="B6" s="176"/>
      <c r="C6" s="289" t="s">
        <v>139</v>
      </c>
      <c r="D6" s="177">
        <v>39517</v>
      </c>
      <c r="E6" s="178"/>
      <c r="F6" s="285" t="s">
        <v>127</v>
      </c>
      <c r="H6" s="184"/>
      <c r="I6" s="214">
        <v>1</v>
      </c>
      <c r="J6" s="213" t="s">
        <v>110</v>
      </c>
      <c r="K6" s="293">
        <v>39544</v>
      </c>
      <c r="L6" s="210">
        <v>855</v>
      </c>
    </row>
    <row r="7" spans="1:12" s="184" customFormat="1" ht="13.5">
      <c r="A7" s="179"/>
      <c r="B7" s="180" t="str">
        <f>"Soit "&amp;TEXT(B5/2/3,"###,00")&amp;" de moyenne d'équipe"</f>
        <v>Soit 196,67 de moyenne d'équipe</v>
      </c>
      <c r="C7" s="181"/>
      <c r="D7" s="182"/>
      <c r="E7" s="182" t="str">
        <f>"Soit "&amp;TEXT(E5/2/3,"###,00")&amp;" de moyenne d'équipe"</f>
        <v>Soit 173,00 de moyenne d'équipe</v>
      </c>
      <c r="F7" s="183"/>
      <c r="I7" s="206">
        <f aca="true" t="shared" si="0" ref="I7:I12">IF(L7=L6,"--",IF(I6="--",I5+2,I6+1))</f>
        <v>2</v>
      </c>
      <c r="J7" s="207" t="s">
        <v>48</v>
      </c>
      <c r="K7" s="292">
        <v>39544</v>
      </c>
      <c r="L7" s="209">
        <v>845</v>
      </c>
    </row>
    <row r="8" spans="1:12" ht="12.75">
      <c r="A8" s="185" t="s">
        <v>86</v>
      </c>
      <c r="B8" s="186"/>
      <c r="C8" s="183"/>
      <c r="D8" s="185" t="s">
        <v>93</v>
      </c>
      <c r="E8" s="186"/>
      <c r="F8" s="183"/>
      <c r="H8" s="184"/>
      <c r="I8" s="206">
        <f t="shared" si="0"/>
        <v>3</v>
      </c>
      <c r="J8" s="207" t="s">
        <v>104</v>
      </c>
      <c r="K8" s="292">
        <v>39481</v>
      </c>
      <c r="L8" s="209">
        <v>772</v>
      </c>
    </row>
    <row r="9" spans="1:12" s="174" customFormat="1" ht="12.75">
      <c r="A9" s="171" t="s">
        <v>56</v>
      </c>
      <c r="B9" s="281">
        <v>1134</v>
      </c>
      <c r="C9" s="286" t="s">
        <v>132</v>
      </c>
      <c r="D9" s="187"/>
      <c r="E9" s="188"/>
      <c r="F9" s="288"/>
      <c r="H9" s="184"/>
      <c r="I9" s="206">
        <f t="shared" si="0"/>
        <v>4</v>
      </c>
      <c r="J9" s="207" t="s">
        <v>45</v>
      </c>
      <c r="K9" s="293">
        <v>39600</v>
      </c>
      <c r="L9" s="210">
        <v>766</v>
      </c>
    </row>
    <row r="10" spans="1:12" ht="12.75">
      <c r="A10" s="175">
        <v>39573</v>
      </c>
      <c r="B10" s="178"/>
      <c r="C10" s="287" t="s">
        <v>133</v>
      </c>
      <c r="D10" s="184"/>
      <c r="E10" s="186"/>
      <c r="F10" s="288"/>
      <c r="H10" s="184"/>
      <c r="I10" s="206">
        <f t="shared" si="0"/>
        <v>5</v>
      </c>
      <c r="J10" s="207" t="s">
        <v>46</v>
      </c>
      <c r="K10" s="292">
        <v>39544</v>
      </c>
      <c r="L10" s="211">
        <v>754</v>
      </c>
    </row>
    <row r="11" spans="1:12" s="184" customFormat="1" ht="13.5">
      <c r="A11" s="179"/>
      <c r="B11" s="180" t="str">
        <f>"Soit "&amp;TEXT(B9/2/3,"###,00")&amp;" de moyenne d'équipe"</f>
        <v>Soit 189,00 de moyenne d'équipe</v>
      </c>
      <c r="C11" s="183"/>
      <c r="D11" s="182"/>
      <c r="E11" s="186"/>
      <c r="F11" s="183"/>
      <c r="I11" s="206">
        <f t="shared" si="0"/>
        <v>6</v>
      </c>
      <c r="J11" s="207" t="s">
        <v>96</v>
      </c>
      <c r="K11" s="292">
        <v>39334</v>
      </c>
      <c r="L11" s="209">
        <v>751</v>
      </c>
    </row>
    <row r="12" spans="1:12" ht="12.75">
      <c r="A12" s="185" t="s">
        <v>55</v>
      </c>
      <c r="B12" s="186"/>
      <c r="C12" s="183"/>
      <c r="D12" s="185" t="s">
        <v>93</v>
      </c>
      <c r="E12" s="186"/>
      <c r="F12" s="183"/>
      <c r="H12" s="184"/>
      <c r="I12" s="214">
        <f t="shared" si="0"/>
        <v>7</v>
      </c>
      <c r="J12" s="213" t="s">
        <v>47</v>
      </c>
      <c r="K12" s="293">
        <v>39481</v>
      </c>
      <c r="L12" s="210">
        <v>750</v>
      </c>
    </row>
    <row r="13" spans="1:12" s="174" customFormat="1" ht="12.75">
      <c r="A13" s="171" t="s">
        <v>57</v>
      </c>
      <c r="B13" s="281">
        <v>1672</v>
      </c>
      <c r="C13" s="286" t="s">
        <v>134</v>
      </c>
      <c r="D13" s="172" t="s">
        <v>58</v>
      </c>
      <c r="E13" s="281"/>
      <c r="F13" s="290"/>
      <c r="H13" s="184"/>
      <c r="I13" s="206">
        <f aca="true" t="shared" si="1" ref="I13:I23">IF(L13=L12,"--",IF(I12="--",I11+2,I12+1))</f>
        <v>8</v>
      </c>
      <c r="J13" s="212" t="s">
        <v>49</v>
      </c>
      <c r="K13" s="293">
        <v>39600</v>
      </c>
      <c r="L13" s="210">
        <v>743</v>
      </c>
    </row>
    <row r="14" spans="1:12" s="174" customFormat="1" ht="12.75">
      <c r="A14" s="175">
        <v>39574</v>
      </c>
      <c r="B14" s="178"/>
      <c r="C14" s="289" t="s">
        <v>135</v>
      </c>
      <c r="D14" s="177"/>
      <c r="E14" s="178"/>
      <c r="F14" s="290"/>
      <c r="H14" s="184"/>
      <c r="I14" s="206">
        <f t="shared" si="1"/>
        <v>9</v>
      </c>
      <c r="J14" s="207" t="s">
        <v>112</v>
      </c>
      <c r="K14" s="292">
        <v>39432</v>
      </c>
      <c r="L14" s="209">
        <v>707</v>
      </c>
    </row>
    <row r="15" spans="1:12" s="174" customFormat="1" ht="12.75">
      <c r="A15" s="190"/>
      <c r="B15" s="178"/>
      <c r="C15" s="289" t="s">
        <v>136</v>
      </c>
      <c r="D15" s="191"/>
      <c r="E15" s="178"/>
      <c r="F15" s="290"/>
      <c r="H15" s="184"/>
      <c r="I15" s="206">
        <f t="shared" si="1"/>
        <v>10</v>
      </c>
      <c r="J15" s="207" t="s">
        <v>103</v>
      </c>
      <c r="K15" s="292">
        <v>39334</v>
      </c>
      <c r="L15" s="209">
        <v>702</v>
      </c>
    </row>
    <row r="16" spans="1:12" s="184" customFormat="1" ht="13.5">
      <c r="A16" s="179"/>
      <c r="B16" s="180" t="str">
        <f>"Soit "&amp;TEXT(B13/3/3,"###,00")&amp;" de moyenne d'équipe"</f>
        <v>Soit 185,78 de moyenne d'équipe</v>
      </c>
      <c r="C16" s="183"/>
      <c r="D16" s="182"/>
      <c r="E16" s="180" t="str">
        <f>"Soit "&amp;TEXT(E13/3/3,"###,00")&amp;" de moyenne d'équipe"</f>
        <v>Soit ,00 de moyenne d'équipe</v>
      </c>
      <c r="F16" s="183"/>
      <c r="I16" s="206">
        <f t="shared" si="1"/>
        <v>11</v>
      </c>
      <c r="J16" s="207" t="s">
        <v>113</v>
      </c>
      <c r="K16" s="292">
        <v>39481</v>
      </c>
      <c r="L16" s="209">
        <v>700</v>
      </c>
    </row>
    <row r="17" spans="1:12" ht="12.75">
      <c r="A17" s="185" t="s">
        <v>55</v>
      </c>
      <c r="B17" s="186"/>
      <c r="C17" s="183"/>
      <c r="D17" s="185" t="s">
        <v>93</v>
      </c>
      <c r="E17" s="186"/>
      <c r="F17" s="183"/>
      <c r="H17" s="184"/>
      <c r="I17" s="206">
        <f t="shared" si="1"/>
        <v>12</v>
      </c>
      <c r="J17" s="213" t="s">
        <v>120</v>
      </c>
      <c r="K17" s="293">
        <v>39544</v>
      </c>
      <c r="L17" s="210">
        <v>676</v>
      </c>
    </row>
    <row r="18" spans="1:12" s="174" customFormat="1" ht="12.75">
      <c r="A18" s="171" t="s">
        <v>59</v>
      </c>
      <c r="B18" s="281">
        <v>1584</v>
      </c>
      <c r="C18" s="286" t="s">
        <v>128</v>
      </c>
      <c r="D18" s="191"/>
      <c r="E18" s="178"/>
      <c r="F18" s="173"/>
      <c r="H18" s="184"/>
      <c r="I18" s="214">
        <f t="shared" si="1"/>
        <v>13</v>
      </c>
      <c r="J18" s="213" t="s">
        <v>51</v>
      </c>
      <c r="K18" s="293">
        <v>39369</v>
      </c>
      <c r="L18" s="210">
        <v>663</v>
      </c>
    </row>
    <row r="19" spans="1:12" s="174" customFormat="1" ht="12.75">
      <c r="A19" s="175">
        <v>39525</v>
      </c>
      <c r="B19" s="178"/>
      <c r="C19" s="290" t="s">
        <v>125</v>
      </c>
      <c r="D19" s="191"/>
      <c r="E19" s="178"/>
      <c r="F19" s="173"/>
      <c r="H19" s="184"/>
      <c r="I19" s="214">
        <f t="shared" si="1"/>
        <v>14</v>
      </c>
      <c r="J19" s="207" t="s">
        <v>50</v>
      </c>
      <c r="K19" s="292">
        <v>39369</v>
      </c>
      <c r="L19" s="209">
        <v>657</v>
      </c>
    </row>
    <row r="20" spans="1:12" s="174" customFormat="1" ht="12.75">
      <c r="A20" s="190"/>
      <c r="B20" s="178"/>
      <c r="C20" s="290" t="s">
        <v>129</v>
      </c>
      <c r="D20" s="191"/>
      <c r="E20" s="178"/>
      <c r="F20" s="173"/>
      <c r="H20" s="184"/>
      <c r="I20" s="206">
        <f t="shared" si="1"/>
        <v>15</v>
      </c>
      <c r="J20" s="207" t="s">
        <v>111</v>
      </c>
      <c r="K20" s="292">
        <v>39544</v>
      </c>
      <c r="L20" s="209">
        <v>653</v>
      </c>
    </row>
    <row r="21" spans="1:12" s="184" customFormat="1" ht="13.5">
      <c r="A21" s="179"/>
      <c r="B21" s="180" t="str">
        <f>"Soit "&amp;TEXT(B18/3/3,"###,00")&amp;" de moyenne d'équipe"</f>
        <v>Soit 176,00 de moyenne d'équipe</v>
      </c>
      <c r="C21" s="183"/>
      <c r="D21" s="182"/>
      <c r="E21" s="186"/>
      <c r="F21" s="183"/>
      <c r="I21" s="206">
        <f t="shared" si="1"/>
        <v>16</v>
      </c>
      <c r="J21" s="207" t="s">
        <v>105</v>
      </c>
      <c r="K21" s="292">
        <v>39334</v>
      </c>
      <c r="L21" s="209">
        <v>524</v>
      </c>
    </row>
    <row r="22" spans="1:12" ht="12.75">
      <c r="A22" s="185" t="s">
        <v>55</v>
      </c>
      <c r="B22" s="186"/>
      <c r="C22" s="183"/>
      <c r="D22" s="185" t="s">
        <v>93</v>
      </c>
      <c r="E22" s="186"/>
      <c r="F22" s="183"/>
      <c r="H22" s="184"/>
      <c r="I22" s="206">
        <f t="shared" si="1"/>
        <v>17</v>
      </c>
      <c r="J22" s="207" t="s">
        <v>69</v>
      </c>
      <c r="K22" s="292"/>
      <c r="L22" s="209"/>
    </row>
    <row r="23" spans="1:12" s="174" customFormat="1" ht="12.75">
      <c r="A23" s="171" t="s">
        <v>60</v>
      </c>
      <c r="B23" s="281"/>
      <c r="C23" s="288"/>
      <c r="D23" s="172" t="s">
        <v>61</v>
      </c>
      <c r="E23" s="281"/>
      <c r="F23" s="288"/>
      <c r="H23"/>
      <c r="I23" s="206" t="str">
        <f t="shared" si="1"/>
        <v>--</v>
      </c>
      <c r="J23" s="207" t="s">
        <v>69</v>
      </c>
      <c r="K23" s="208"/>
      <c r="L23" s="209"/>
    </row>
    <row r="24" spans="1:12" s="174" customFormat="1" ht="12.75">
      <c r="A24" s="291"/>
      <c r="B24" s="178"/>
      <c r="C24" s="288"/>
      <c r="D24" s="177"/>
      <c r="E24" s="178"/>
      <c r="F24" s="288"/>
      <c r="H24"/>
      <c r="I24" s="277"/>
      <c r="J24" s="278" t="s">
        <v>69</v>
      </c>
      <c r="K24" s="279"/>
      <c r="L24" s="280"/>
    </row>
    <row r="25" spans="1:12" s="174" customFormat="1" ht="12.75">
      <c r="A25" s="190"/>
      <c r="B25" s="178"/>
      <c r="C25" s="288"/>
      <c r="D25" s="191"/>
      <c r="E25" s="178"/>
      <c r="F25" s="288"/>
      <c r="H25"/>
      <c r="I25"/>
      <c r="J25"/>
      <c r="K25"/>
      <c r="L25"/>
    </row>
    <row r="26" spans="1:6" s="174" customFormat="1" ht="12.75">
      <c r="A26" s="190"/>
      <c r="B26" s="178"/>
      <c r="C26" s="288"/>
      <c r="D26" s="191"/>
      <c r="E26" s="178"/>
      <c r="F26" s="288"/>
    </row>
    <row r="27" spans="1:6" s="174" customFormat="1" ht="12.75">
      <c r="A27" s="190"/>
      <c r="B27" s="178"/>
      <c r="C27" s="173"/>
      <c r="D27" s="191"/>
      <c r="E27" s="178"/>
      <c r="F27" s="288"/>
    </row>
    <row r="28" spans="1:6" s="174" customFormat="1" ht="12.75">
      <c r="A28" s="190"/>
      <c r="B28" s="178"/>
      <c r="C28" s="173"/>
      <c r="D28" s="191"/>
      <c r="E28" s="178"/>
      <c r="F28" s="173"/>
    </row>
    <row r="29" spans="1:6" s="174" customFormat="1" ht="13.5">
      <c r="A29" s="171"/>
      <c r="B29" s="180" t="str">
        <f>"Soit "&amp;TEXT(B23/4/3,"###,00")&amp;" de moyenne d'équipe"</f>
        <v>Soit ,00 de moyenne d'équipe</v>
      </c>
      <c r="C29" s="189"/>
      <c r="D29" s="182"/>
      <c r="E29" s="182" t="str">
        <f>"Soit "&amp;TEXT(E23/5/3,"###,00")&amp;" de moyenne d'équipe"</f>
        <v>Soit ,00 de moyenne d'équipe</v>
      </c>
      <c r="F29" s="183"/>
    </row>
    <row r="30" spans="1:6" ht="12.75">
      <c r="A30" s="192"/>
      <c r="B30" s="193"/>
      <c r="C30" s="194"/>
      <c r="D30" s="195"/>
      <c r="E30" s="193"/>
      <c r="F30" s="194"/>
    </row>
    <row r="33" spans="4:25" ht="12.75">
      <c r="D33" s="215"/>
      <c r="G33" s="215"/>
      <c r="J33" s="215"/>
      <c r="P33" s="215"/>
      <c r="S33" s="215"/>
      <c r="V33" s="215"/>
      <c r="Y33" s="215"/>
    </row>
    <row r="36" ht="18.75">
      <c r="F36" s="160"/>
    </row>
    <row r="37" s="197" customFormat="1" ht="12.75">
      <c r="F37" s="196"/>
    </row>
    <row r="38" s="197" customFormat="1" ht="12.75">
      <c r="F38" s="196"/>
    </row>
    <row r="41" s="184" customFormat="1" ht="12.75"/>
    <row r="42" s="184" customFormat="1" ht="12.75"/>
    <row r="43" s="184" customFormat="1" ht="12.75"/>
    <row r="44" s="184" customFormat="1" ht="12.75"/>
    <row r="45" s="184" customFormat="1" ht="12.75"/>
    <row r="46" s="184" customFormat="1" ht="12.75"/>
    <row r="47" s="184" customFormat="1" ht="12.75"/>
    <row r="48" s="184" customFormat="1" ht="12.75"/>
    <row r="49" spans="6:8" s="184" customFormat="1" ht="12.75">
      <c r="F49"/>
      <c r="G49"/>
      <c r="H49"/>
    </row>
    <row r="50" s="184" customFormat="1" ht="12.75"/>
    <row r="51" s="184" customFormat="1" ht="12.75"/>
    <row r="52" s="184" customFormat="1" ht="12.75"/>
    <row r="53" s="184" customFormat="1" ht="12.75"/>
    <row r="54" s="184" customFormat="1" ht="12.75"/>
    <row r="55" s="184" customFormat="1" ht="12.75"/>
    <row r="56" s="184" customFormat="1" ht="12.75"/>
    <row r="57" s="184" customFormat="1" ht="12.75"/>
  </sheetData>
  <printOptions/>
  <pageMargins left="0" right="0" top="0" bottom="0" header="0" footer="0"/>
  <pageSetup horizontalDpi="300" verticalDpi="300" orientation="landscape" paperSize="9" r:id="rId1"/>
  <headerFooter alignWithMargins="0">
    <oddFooter>&amp;RA.S. B.P.N.P. - Section Bowling - M.A.J. le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"/>
  <dimension ref="A1:S50"/>
  <sheetViews>
    <sheetView showGridLines="0" showOutlineSymbols="0" workbookViewId="0" topLeftCell="A1">
      <selection activeCell="A1" sqref="A1:I1"/>
    </sheetView>
  </sheetViews>
  <sheetFormatPr defaultColWidth="12" defaultRowHeight="12.75" outlineLevelRow="1"/>
  <cols>
    <col min="1" max="1" width="6.5" style="137" customWidth="1"/>
    <col min="2" max="2" width="25.83203125" style="137" customWidth="1"/>
    <col min="3" max="3" width="9.5" style="137" customWidth="1"/>
    <col min="4" max="4" width="11.33203125" style="139" customWidth="1"/>
    <col min="5" max="5" width="5.16015625" style="137" customWidth="1"/>
    <col min="6" max="6" width="6.5" style="137" customWidth="1"/>
    <col min="7" max="7" width="25.83203125" style="137" customWidth="1"/>
    <col min="8" max="8" width="9.5" style="137" customWidth="1"/>
    <col min="9" max="9" width="11.33203125" style="139" customWidth="1"/>
    <col min="10" max="16384" width="13.33203125" style="137" customWidth="1"/>
  </cols>
  <sheetData>
    <row r="1" spans="1:9" ht="23.25">
      <c r="A1" s="336" t="s">
        <v>124</v>
      </c>
      <c r="B1" s="337"/>
      <c r="C1" s="337"/>
      <c r="D1" s="337"/>
      <c r="E1" s="337"/>
      <c r="F1" s="337"/>
      <c r="G1" s="337"/>
      <c r="H1" s="337"/>
      <c r="I1" s="338"/>
    </row>
    <row r="2" spans="1:6" ht="13.5" customHeight="1">
      <c r="A2" s="138"/>
      <c r="F2" s="138"/>
    </row>
    <row r="3" spans="1:6" ht="13.5" customHeight="1">
      <c r="A3" s="138"/>
      <c r="F3" s="138"/>
    </row>
    <row r="4" spans="1:6" ht="17.25" customHeight="1">
      <c r="A4" s="140"/>
      <c r="B4" s="141" t="s">
        <v>1</v>
      </c>
      <c r="C4" s="142" t="s">
        <v>4</v>
      </c>
      <c r="D4" s="143" t="s">
        <v>44</v>
      </c>
      <c r="F4" s="138"/>
    </row>
    <row r="5" spans="1:19" s="148" customFormat="1" ht="17.25" customHeight="1">
      <c r="A5" s="144">
        <v>1</v>
      </c>
      <c r="B5" s="145" t="s">
        <v>110</v>
      </c>
      <c r="C5" s="146">
        <v>135</v>
      </c>
      <c r="D5" s="153">
        <v>39411</v>
      </c>
      <c r="F5" s="138"/>
      <c r="G5" s="149" t="s">
        <v>38</v>
      </c>
      <c r="H5" s="137"/>
      <c r="I5" s="139"/>
      <c r="S5" s="148">
        <v>1</v>
      </c>
    </row>
    <row r="6" spans="1:19" s="148" customFormat="1" ht="17.25" customHeight="1">
      <c r="A6" s="150">
        <f aca="true" t="shared" si="0" ref="A6:A12">IF(C6=C5,"--",IF(AND(A5="--",A4="--"),A3+3,IF(A5="--",A4+2,A5+1)))</f>
        <v>2</v>
      </c>
      <c r="B6" s="151" t="s">
        <v>47</v>
      </c>
      <c r="C6" s="152">
        <v>130</v>
      </c>
      <c r="D6" s="153">
        <v>39413</v>
      </c>
      <c r="F6" s="138"/>
      <c r="G6" s="137"/>
      <c r="H6" s="137"/>
      <c r="I6" s="139"/>
      <c r="S6" s="148">
        <v>2</v>
      </c>
    </row>
    <row r="7" spans="1:19" s="148" customFormat="1" ht="17.25" customHeight="1">
      <c r="A7" s="150">
        <f t="shared" si="0"/>
        <v>3</v>
      </c>
      <c r="B7" s="151" t="s">
        <v>45</v>
      </c>
      <c r="C7" s="152">
        <v>125</v>
      </c>
      <c r="D7" s="153">
        <v>39357</v>
      </c>
      <c r="F7" s="138"/>
      <c r="G7" s="137"/>
      <c r="H7" s="137"/>
      <c r="I7" s="139"/>
      <c r="S7" s="148">
        <v>3</v>
      </c>
    </row>
    <row r="8" spans="1:19" s="148" customFormat="1" ht="17.25" customHeight="1">
      <c r="A8" s="150" t="str">
        <f t="shared" si="0"/>
        <v>--</v>
      </c>
      <c r="B8" s="151" t="s">
        <v>104</v>
      </c>
      <c r="C8" s="152">
        <v>125</v>
      </c>
      <c r="D8" s="153">
        <v>39411</v>
      </c>
      <c r="F8" s="138"/>
      <c r="G8" s="137"/>
      <c r="H8" s="137"/>
      <c r="I8" s="139"/>
      <c r="S8" s="148">
        <v>4</v>
      </c>
    </row>
    <row r="9" spans="1:19" s="148" customFormat="1" ht="17.25" customHeight="1">
      <c r="A9" s="150">
        <f t="shared" si="0"/>
        <v>5</v>
      </c>
      <c r="B9" s="151" t="s">
        <v>120</v>
      </c>
      <c r="C9" s="152">
        <v>118</v>
      </c>
      <c r="D9" s="153">
        <v>39433</v>
      </c>
      <c r="F9" s="138"/>
      <c r="G9" s="137"/>
      <c r="H9" s="137"/>
      <c r="I9" s="139"/>
      <c r="S9" s="148">
        <v>5</v>
      </c>
    </row>
    <row r="10" spans="1:19" s="148" customFormat="1" ht="17.25" customHeight="1">
      <c r="A10" s="150">
        <f t="shared" si="0"/>
        <v>6</v>
      </c>
      <c r="B10" s="151" t="s">
        <v>48</v>
      </c>
      <c r="C10" s="152">
        <v>116</v>
      </c>
      <c r="D10" s="153">
        <v>39412</v>
      </c>
      <c r="F10" s="138"/>
      <c r="G10" s="137"/>
      <c r="H10" s="137"/>
      <c r="I10" s="139"/>
      <c r="S10" s="148">
        <v>6</v>
      </c>
    </row>
    <row r="11" spans="1:19" s="148" customFormat="1" ht="17.25" customHeight="1">
      <c r="A11" s="150">
        <f t="shared" si="0"/>
        <v>7</v>
      </c>
      <c r="B11" s="151" t="s">
        <v>51</v>
      </c>
      <c r="C11" s="152">
        <v>115</v>
      </c>
      <c r="D11" s="153">
        <v>39350</v>
      </c>
      <c r="F11" s="138"/>
      <c r="G11" s="137"/>
      <c r="H11" s="137"/>
      <c r="I11" s="139"/>
      <c r="S11" s="148">
        <v>7</v>
      </c>
    </row>
    <row r="12" spans="1:19" s="148" customFormat="1" ht="17.25" customHeight="1">
      <c r="A12" s="150">
        <f t="shared" si="0"/>
        <v>8</v>
      </c>
      <c r="B12" s="151" t="s">
        <v>50</v>
      </c>
      <c r="C12" s="152">
        <v>104</v>
      </c>
      <c r="D12" s="153">
        <v>39432</v>
      </c>
      <c r="F12" s="138"/>
      <c r="G12" s="137"/>
      <c r="H12" s="137"/>
      <c r="I12" s="139"/>
      <c r="S12" s="148">
        <v>8</v>
      </c>
    </row>
    <row r="13" spans="1:19" s="148" customFormat="1" ht="17.25" customHeight="1">
      <c r="A13" s="150">
        <f>IF(C13=C12,"--",IF(AND(A12="--",A11="--"),A10+3,IF(A12="--",A11+2,A12+1)))</f>
        <v>9</v>
      </c>
      <c r="B13" s="151" t="s">
        <v>49</v>
      </c>
      <c r="C13" s="152">
        <v>103</v>
      </c>
      <c r="D13" s="153">
        <v>39432</v>
      </c>
      <c r="F13" s="138"/>
      <c r="G13" s="137"/>
      <c r="H13" s="137"/>
      <c r="I13" s="139"/>
      <c r="S13" s="148">
        <v>9</v>
      </c>
    </row>
    <row r="14" spans="1:19" s="148" customFormat="1" ht="17.25" customHeight="1">
      <c r="A14" s="150">
        <f aca="true" t="shared" si="1" ref="A14:A20">IF(C14=C13,"--",IF(AND(A13="--",A12="--"),A11+3,IF(A13="--",A12+2,A13+1)))</f>
        <v>10</v>
      </c>
      <c r="B14" s="151" t="s">
        <v>113</v>
      </c>
      <c r="C14" s="152">
        <v>98</v>
      </c>
      <c r="D14" s="153">
        <v>39377</v>
      </c>
      <c r="F14" s="138"/>
      <c r="G14" s="137"/>
      <c r="H14" s="137"/>
      <c r="I14" s="139"/>
      <c r="S14" s="148">
        <v>10</v>
      </c>
    </row>
    <row r="15" spans="1:19" s="148" customFormat="1" ht="17.25" customHeight="1">
      <c r="A15" s="150">
        <f t="shared" si="1"/>
        <v>11</v>
      </c>
      <c r="B15" s="151" t="s">
        <v>96</v>
      </c>
      <c r="C15" s="154">
        <v>96</v>
      </c>
      <c r="D15" s="153">
        <v>39461</v>
      </c>
      <c r="F15" s="138"/>
      <c r="G15" s="137"/>
      <c r="H15" s="137"/>
      <c r="I15" s="139"/>
      <c r="S15" s="148">
        <v>11</v>
      </c>
    </row>
    <row r="16" spans="1:19" s="148" customFormat="1" ht="17.25" customHeight="1">
      <c r="A16" s="150" t="str">
        <f t="shared" si="1"/>
        <v>--</v>
      </c>
      <c r="B16" s="151" t="s">
        <v>46</v>
      </c>
      <c r="C16" s="152">
        <v>96</v>
      </c>
      <c r="D16" s="153">
        <v>39413</v>
      </c>
      <c r="F16" s="138"/>
      <c r="G16" s="137"/>
      <c r="H16" s="137"/>
      <c r="I16" s="139"/>
      <c r="S16" s="148">
        <v>11</v>
      </c>
    </row>
    <row r="17" spans="1:19" s="148" customFormat="1" ht="17.25" customHeight="1">
      <c r="A17" s="150">
        <f t="shared" si="1"/>
        <v>13</v>
      </c>
      <c r="B17" s="151" t="s">
        <v>112</v>
      </c>
      <c r="C17" s="152">
        <v>94</v>
      </c>
      <c r="D17" s="153">
        <v>39411</v>
      </c>
      <c r="F17" s="138"/>
      <c r="G17" s="137"/>
      <c r="H17" s="137"/>
      <c r="I17" s="139"/>
      <c r="S17" s="148">
        <v>11</v>
      </c>
    </row>
    <row r="18" spans="1:19" s="148" customFormat="1" ht="17.25" customHeight="1">
      <c r="A18" s="150">
        <f t="shared" si="1"/>
        <v>14</v>
      </c>
      <c r="B18" s="151" t="s">
        <v>103</v>
      </c>
      <c r="C18" s="152">
        <v>93</v>
      </c>
      <c r="D18" s="153">
        <v>39342</v>
      </c>
      <c r="F18" s="138"/>
      <c r="G18" s="137"/>
      <c r="H18" s="137"/>
      <c r="I18" s="139"/>
      <c r="S18" s="148">
        <v>12</v>
      </c>
    </row>
    <row r="19" spans="1:19" s="148" customFormat="1" ht="17.25" customHeight="1">
      <c r="A19" s="150">
        <f t="shared" si="1"/>
        <v>15</v>
      </c>
      <c r="B19" s="151" t="s">
        <v>111</v>
      </c>
      <c r="C19" s="152">
        <v>90</v>
      </c>
      <c r="D19" s="153">
        <v>39475</v>
      </c>
      <c r="F19" s="138"/>
      <c r="G19" s="137"/>
      <c r="H19" s="137"/>
      <c r="I19" s="139"/>
      <c r="S19" s="148">
        <v>12</v>
      </c>
    </row>
    <row r="20" spans="1:19" s="148" customFormat="1" ht="17.25" customHeight="1">
      <c r="A20" s="150">
        <f t="shared" si="1"/>
        <v>16</v>
      </c>
      <c r="B20" s="151" t="s">
        <v>105</v>
      </c>
      <c r="C20" s="152">
        <v>83</v>
      </c>
      <c r="D20" s="153">
        <v>39545</v>
      </c>
      <c r="F20" s="138"/>
      <c r="G20" s="137"/>
      <c r="H20" s="137"/>
      <c r="I20" s="139"/>
      <c r="S20" s="148">
        <v>13</v>
      </c>
    </row>
    <row r="21" spans="1:19" s="148" customFormat="1" ht="17.25" customHeight="1">
      <c r="A21" s="150"/>
      <c r="B21" s="151" t="s">
        <v>69</v>
      </c>
      <c r="C21" s="152"/>
      <c r="D21" s="153"/>
      <c r="F21" s="138"/>
      <c r="G21" s="137"/>
      <c r="H21" s="137"/>
      <c r="I21" s="139"/>
      <c r="S21" s="148">
        <v>16</v>
      </c>
    </row>
    <row r="22" spans="1:19" s="148" customFormat="1" ht="17.25" customHeight="1">
      <c r="A22" s="269"/>
      <c r="B22" s="270" t="s">
        <v>69</v>
      </c>
      <c r="C22" s="271"/>
      <c r="D22" s="272"/>
      <c r="F22" s="138"/>
      <c r="G22" s="137"/>
      <c r="H22" s="137"/>
      <c r="I22" s="139"/>
      <c r="S22" s="148">
        <v>16</v>
      </c>
    </row>
    <row r="23" spans="1:19" s="148" customFormat="1" ht="17.25" customHeight="1">
      <c r="A23" s="273"/>
      <c r="B23" s="274" t="s">
        <v>69</v>
      </c>
      <c r="C23" s="275"/>
      <c r="D23" s="276"/>
      <c r="F23" s="138"/>
      <c r="G23" s="137"/>
      <c r="H23" s="137"/>
      <c r="I23" s="139"/>
      <c r="S23" s="148">
        <v>17</v>
      </c>
    </row>
    <row r="24" spans="1:6" ht="12.75">
      <c r="A24" s="155"/>
      <c r="B24" s="156"/>
      <c r="C24" s="157"/>
      <c r="D24" s="158"/>
      <c r="F24" s="138"/>
    </row>
    <row r="25" spans="1:6" ht="12.75">
      <c r="A25" s="155"/>
      <c r="B25" s="156"/>
      <c r="C25" s="157"/>
      <c r="D25" s="158"/>
      <c r="F25" s="138"/>
    </row>
    <row r="26" spans="1:6" ht="13.5" customHeight="1">
      <c r="A26" s="155"/>
      <c r="B26" s="156"/>
      <c r="C26" s="157"/>
      <c r="D26" s="158"/>
      <c r="F26" s="138"/>
    </row>
    <row r="27" spans="1:9" ht="17.25" customHeight="1">
      <c r="A27" s="155"/>
      <c r="B27" s="156"/>
      <c r="C27" s="157"/>
      <c r="D27" s="158"/>
      <c r="F27" s="140"/>
      <c r="G27" s="141" t="s">
        <v>1</v>
      </c>
      <c r="H27" s="142" t="s">
        <v>28</v>
      </c>
      <c r="I27" s="143" t="s">
        <v>44</v>
      </c>
    </row>
    <row r="28" spans="3:9" ht="17.25" customHeight="1">
      <c r="C28" s="149" t="s">
        <v>37</v>
      </c>
      <c r="E28" s="140"/>
      <c r="F28" s="144">
        <v>1</v>
      </c>
      <c r="G28" s="145" t="s">
        <v>110</v>
      </c>
      <c r="H28" s="146">
        <v>454</v>
      </c>
      <c r="I28" s="147">
        <v>39411</v>
      </c>
    </row>
    <row r="29" spans="5:9" ht="17.25" customHeight="1">
      <c r="E29" s="159"/>
      <c r="F29" s="150">
        <f aca="true" t="shared" si="2" ref="F29:F36">IF(H29=H28,"--",IF(AND(F28="--",F27="--"),F26+3,IF(F28="--",F27+2,F28+1)))</f>
        <v>2</v>
      </c>
      <c r="G29" s="151" t="s">
        <v>45</v>
      </c>
      <c r="H29" s="152">
        <v>447</v>
      </c>
      <c r="I29" s="153">
        <v>39455</v>
      </c>
    </row>
    <row r="30" spans="5:9" ht="17.25" customHeight="1">
      <c r="E30" s="159"/>
      <c r="F30" s="150">
        <f t="shared" si="2"/>
        <v>3</v>
      </c>
      <c r="G30" s="151" t="s">
        <v>47</v>
      </c>
      <c r="H30" s="152">
        <v>443</v>
      </c>
      <c r="I30" s="153">
        <v>39411</v>
      </c>
    </row>
    <row r="31" spans="5:9" ht="17.25" customHeight="1">
      <c r="E31" s="159"/>
      <c r="F31" s="150">
        <f t="shared" si="2"/>
        <v>4</v>
      </c>
      <c r="G31" s="151" t="s">
        <v>48</v>
      </c>
      <c r="H31" s="152">
        <v>439</v>
      </c>
      <c r="I31" s="153">
        <v>39411</v>
      </c>
    </row>
    <row r="32" spans="5:9" ht="17.25" customHeight="1">
      <c r="E32" s="159"/>
      <c r="F32" s="150">
        <f t="shared" si="2"/>
        <v>5</v>
      </c>
      <c r="G32" s="151" t="s">
        <v>104</v>
      </c>
      <c r="H32" s="152">
        <v>436</v>
      </c>
      <c r="I32" s="153">
        <v>39461</v>
      </c>
    </row>
    <row r="33" spans="5:9" ht="17.25" customHeight="1">
      <c r="E33" s="159"/>
      <c r="F33" s="150">
        <f t="shared" si="2"/>
        <v>6</v>
      </c>
      <c r="G33" s="151" t="s">
        <v>51</v>
      </c>
      <c r="H33" s="152">
        <v>388</v>
      </c>
      <c r="I33" s="153">
        <v>39399</v>
      </c>
    </row>
    <row r="34" spans="5:9" ht="17.25" customHeight="1">
      <c r="E34" s="159"/>
      <c r="F34" s="150">
        <f t="shared" si="2"/>
        <v>7</v>
      </c>
      <c r="G34" s="151" t="s">
        <v>103</v>
      </c>
      <c r="H34" s="152">
        <v>385</v>
      </c>
      <c r="I34" s="153">
        <v>39454</v>
      </c>
    </row>
    <row r="35" spans="5:9" ht="17.25" customHeight="1">
      <c r="E35" s="159"/>
      <c r="F35" s="150">
        <f t="shared" si="2"/>
        <v>8</v>
      </c>
      <c r="G35" s="151" t="s">
        <v>120</v>
      </c>
      <c r="H35" s="152">
        <v>380</v>
      </c>
      <c r="I35" s="153">
        <v>39490</v>
      </c>
    </row>
    <row r="36" spans="5:9" ht="17.25" customHeight="1">
      <c r="E36" s="159"/>
      <c r="F36" s="150">
        <f t="shared" si="2"/>
        <v>9</v>
      </c>
      <c r="G36" s="151" t="s">
        <v>113</v>
      </c>
      <c r="H36" s="152">
        <v>378</v>
      </c>
      <c r="I36" s="153">
        <v>39369</v>
      </c>
    </row>
    <row r="37" spans="5:9" ht="17.25" customHeight="1">
      <c r="E37" s="159"/>
      <c r="F37" s="150">
        <f aca="true" t="shared" si="3" ref="F37:F43">IF(H37=H36,"--",IF(AND(F36="--",F35="--"),F34+3,IF(F36="--",F35+2,F36+1)))</f>
        <v>10</v>
      </c>
      <c r="G37" s="151" t="s">
        <v>50</v>
      </c>
      <c r="H37" s="152">
        <v>365</v>
      </c>
      <c r="I37" s="153">
        <v>39411</v>
      </c>
    </row>
    <row r="38" spans="5:9" ht="17.25" customHeight="1">
      <c r="E38" s="159"/>
      <c r="F38" s="150">
        <f t="shared" si="3"/>
        <v>11</v>
      </c>
      <c r="G38" s="151" t="s">
        <v>96</v>
      </c>
      <c r="H38" s="152">
        <v>364</v>
      </c>
      <c r="I38" s="153">
        <v>39461</v>
      </c>
    </row>
    <row r="39" spans="5:9" ht="17.25" customHeight="1">
      <c r="E39" s="159"/>
      <c r="F39" s="150">
        <f t="shared" si="3"/>
        <v>12</v>
      </c>
      <c r="G39" s="151" t="s">
        <v>49</v>
      </c>
      <c r="H39" s="154">
        <v>362</v>
      </c>
      <c r="I39" s="153">
        <v>39411</v>
      </c>
    </row>
    <row r="40" spans="5:9" ht="17.25" customHeight="1">
      <c r="E40" s="159"/>
      <c r="F40" s="150">
        <f t="shared" si="3"/>
        <v>13</v>
      </c>
      <c r="G40" s="151" t="s">
        <v>112</v>
      </c>
      <c r="H40" s="152">
        <v>361</v>
      </c>
      <c r="I40" s="153">
        <v>39411</v>
      </c>
    </row>
    <row r="41" spans="5:9" ht="17.25" customHeight="1">
      <c r="E41" s="159"/>
      <c r="F41" s="150">
        <f t="shared" si="3"/>
        <v>14</v>
      </c>
      <c r="G41" s="151" t="s">
        <v>46</v>
      </c>
      <c r="H41" s="152">
        <v>360</v>
      </c>
      <c r="I41" s="153">
        <v>39420</v>
      </c>
    </row>
    <row r="42" spans="5:9" ht="17.25" customHeight="1">
      <c r="E42" s="159"/>
      <c r="F42" s="150">
        <f t="shared" si="3"/>
        <v>15</v>
      </c>
      <c r="G42" s="151" t="s">
        <v>111</v>
      </c>
      <c r="H42" s="152">
        <v>359</v>
      </c>
      <c r="I42" s="153">
        <v>39411</v>
      </c>
    </row>
    <row r="43" spans="5:9" ht="17.25" customHeight="1">
      <c r="E43" s="159"/>
      <c r="F43" s="150">
        <f t="shared" si="3"/>
        <v>16</v>
      </c>
      <c r="G43" s="151" t="s">
        <v>105</v>
      </c>
      <c r="H43" s="152">
        <v>286</v>
      </c>
      <c r="I43" s="153">
        <v>39545</v>
      </c>
    </row>
    <row r="44" spans="5:9" ht="17.25" customHeight="1">
      <c r="E44" s="159"/>
      <c r="F44" s="150"/>
      <c r="G44" s="151" t="s">
        <v>69</v>
      </c>
      <c r="H44" s="152"/>
      <c r="I44" s="153"/>
    </row>
    <row r="45" spans="5:9" ht="17.25" customHeight="1">
      <c r="E45" s="159"/>
      <c r="F45" s="269"/>
      <c r="G45" s="270" t="s">
        <v>69</v>
      </c>
      <c r="H45" s="271"/>
      <c r="I45" s="272"/>
    </row>
    <row r="46" spans="5:9" ht="17.25" customHeight="1">
      <c r="E46" s="159"/>
      <c r="F46" s="273"/>
      <c r="G46" s="274" t="s">
        <v>69</v>
      </c>
      <c r="H46" s="275"/>
      <c r="I46" s="276"/>
    </row>
    <row r="47" spans="5:9" ht="18.75" customHeight="1" outlineLevel="1">
      <c r="E47" s="159"/>
      <c r="F47" s="155"/>
      <c r="G47" s="156"/>
      <c r="H47" s="157"/>
      <c r="I47" s="158"/>
    </row>
    <row r="48" spans="6:9" ht="12.75">
      <c r="F48" s="155"/>
      <c r="G48" s="156"/>
      <c r="H48" s="157"/>
      <c r="I48" s="158"/>
    </row>
    <row r="49" spans="6:9" ht="12.75">
      <c r="F49" s="155"/>
      <c r="G49" s="156"/>
      <c r="H49" s="157"/>
      <c r="I49" s="158"/>
    </row>
    <row r="50" spans="6:9" ht="12.75">
      <c r="F50" s="155"/>
      <c r="G50" s="156"/>
      <c r="H50" s="157"/>
      <c r="I50" s="158"/>
    </row>
  </sheetData>
  <mergeCells count="1">
    <mergeCell ref="A1:I1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Gestitres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Loraux_p</dc:creator>
  <cp:keywords/>
  <dc:description/>
  <cp:lastModifiedBy>loraux</cp:lastModifiedBy>
  <cp:lastPrinted>2008-03-12T13:31:49Z</cp:lastPrinted>
  <dcterms:created xsi:type="dcterms:W3CDTF">1999-12-22T10:14:38Z</dcterms:created>
  <dcterms:modified xsi:type="dcterms:W3CDTF">2010-07-16T08:53:43Z</dcterms:modified>
  <cp:category/>
  <cp:version/>
  <cp:contentType/>
  <cp:contentStatus/>
</cp:coreProperties>
</file>